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FINANCIJSKI PLANOVI\FINANCIJSKI PLAN 2026\I. izmjene i dopune 2026-\"/>
    </mc:Choice>
  </mc:AlternateContent>
  <xr:revisionPtr revIDLastSave="0" documentId="13_ncr:1_{D4F579C5-C475-4AA4-8999-D64AB63DF145}" xr6:coauthVersionLast="36" xr6:coauthVersionMax="36" xr10:uidLastSave="{00000000-0000-0000-0000-000000000000}"/>
  <bookViews>
    <workbookView xWindow="0" yWindow="0" windowWidth="28800" windowHeight="12225" firstSheet="2" activeTab="6" xr2:uid="{00000000-000D-0000-FFFF-FFFF00000000}"/>
  </bookViews>
  <sheets>
    <sheet name="SAŽETAK 2026" sheetId="10" r:id="rId1"/>
    <sheet name="PRIHODI I RASHODI -ekon klasifi" sheetId="1" r:id="rId2"/>
    <sheet name="PRIHODI I RASHODI PREMA IZVORIM" sheetId="2" r:id="rId3"/>
    <sheet name="FUNKCIJSKA KLASIFIKACIJA" sheetId="8" r:id="rId4"/>
    <sheet name="PROGRAMI" sheetId="11" r:id="rId5"/>
    <sheet name="RAČUN FINANCIRANJA" sheetId="5" r:id="rId6"/>
    <sheet name="POSEBNI-RASHODI" sheetId="6" r:id="rId7"/>
  </sheets>
  <definedNames>
    <definedName name="_xlnm.Print_Area" localSheetId="3">'FUNKCIJSKA KLASIFIKACIJA'!$A$2:$E$16</definedName>
    <definedName name="_xlnm.Print_Area" localSheetId="6">'POSEBNI-RASHODI'!$A$1:$E$91</definedName>
    <definedName name="_xlnm.Print_Area" localSheetId="1">'PRIHODI I RASHODI -ekon klasifi'!$B$1:$F$31</definedName>
    <definedName name="_xlnm.Print_Area" localSheetId="2">'PRIHODI I RASHODI PREMA IZVORIM'!$A$1:$E$154</definedName>
    <definedName name="_xlnm.Print_Area" localSheetId="4">PROGRAMI!$A$4:$E$9</definedName>
    <definedName name="_xlnm.Print_Area" localSheetId="5">'RAČUN FINANCIRANJA'!$A$1:$E$40</definedName>
    <definedName name="_xlnm.Print_Area" localSheetId="0">'SAŽETAK 2026'!$A$1:$I$41</definedName>
  </definedNames>
  <calcPr calcId="191029"/>
</workbook>
</file>

<file path=xl/calcChain.xml><?xml version="1.0" encoding="utf-8"?>
<calcChain xmlns="http://schemas.openxmlformats.org/spreadsheetml/2006/main">
  <c r="E5" i="11" l="1"/>
  <c r="E6" i="11"/>
  <c r="E7" i="11"/>
  <c r="E8" i="11"/>
  <c r="C9" i="11"/>
  <c r="D9" i="11"/>
  <c r="E9" i="11" l="1"/>
  <c r="D38" i="5" l="1"/>
  <c r="C38" i="5"/>
  <c r="B38" i="5"/>
  <c r="D36" i="5"/>
  <c r="D35" i="5" s="1"/>
  <c r="C36" i="5"/>
  <c r="C35" i="5" s="1"/>
  <c r="B36" i="5"/>
  <c r="B35" i="5"/>
  <c r="D32" i="5"/>
  <c r="D31" i="5" s="1"/>
  <c r="C32" i="5"/>
  <c r="C31" i="5" s="1"/>
  <c r="B32" i="5"/>
  <c r="B31" i="5" s="1"/>
  <c r="D17" i="5"/>
  <c r="D16" i="5" s="1"/>
  <c r="C17" i="5"/>
  <c r="B17" i="5"/>
  <c r="C16" i="5"/>
  <c r="B16" i="5"/>
  <c r="D13" i="5"/>
  <c r="D12" i="5" s="1"/>
  <c r="C13" i="5"/>
  <c r="B13" i="5"/>
  <c r="C12" i="5"/>
  <c r="B12" i="5"/>
  <c r="E31" i="1"/>
  <c r="F31" i="1" s="1"/>
  <c r="E28" i="1"/>
  <c r="F28" i="1" s="1"/>
  <c r="E29" i="1"/>
  <c r="F29" i="1" s="1"/>
  <c r="D30" i="1"/>
  <c r="C30" i="1"/>
  <c r="F41" i="10"/>
  <c r="G38" i="10" s="1"/>
  <c r="G41" i="10" s="1"/>
  <c r="H38" i="10" s="1"/>
  <c r="H41" i="10" s="1"/>
  <c r="G23" i="10"/>
  <c r="F23" i="10"/>
  <c r="H22" i="10"/>
  <c r="H21" i="10"/>
  <c r="H23" i="10" s="1"/>
  <c r="H14" i="10"/>
  <c r="H13" i="10"/>
  <c r="G12" i="10"/>
  <c r="F12" i="10"/>
  <c r="H11" i="10"/>
  <c r="H10" i="10"/>
  <c r="G9" i="10"/>
  <c r="F9" i="10"/>
  <c r="H9" i="10" s="1"/>
  <c r="G15" i="10" l="1"/>
  <c r="G24" i="10" s="1"/>
  <c r="G30" i="10" s="1"/>
  <c r="H30" i="10" s="1"/>
  <c r="E30" i="1"/>
  <c r="F30" i="1" s="1"/>
  <c r="H12" i="10"/>
  <c r="H15" i="10" s="1"/>
  <c r="F15" i="10"/>
  <c r="F24" i="10" s="1"/>
  <c r="G32" i="10" l="1"/>
  <c r="F32" i="10"/>
  <c r="H24" i="10"/>
  <c r="H31" i="10" s="1"/>
  <c r="H32" i="10" s="1"/>
</calcChain>
</file>

<file path=xl/sharedStrings.xml><?xml version="1.0" encoding="utf-8"?>
<sst xmlns="http://schemas.openxmlformats.org/spreadsheetml/2006/main" count="378" uniqueCount="164">
  <si>
    <t>6 Prihodi poslovanja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</si>
  <si>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</si>
  <si>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</si>
  <si>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</si>
  <si>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</si>
  <si>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</si>
  <si>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</si>
  <si>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</si>
  <si>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</si>
  <si>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</si>
  <si>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</si>
  <si>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</si>
  <si>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</si>
  <si>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42 Rashodi za nabavu proizvedene dugotrajne imovine</t>
  </si>
  <si>
    <t>Brojčana oznaka i naziv</t>
  </si>
  <si>
    <t>Izvor: 1 OPĆI PRIHODI I PRIMICI</t>
  </si>
  <si>
    <t>Izvor: 11 Opći prihodi i primici</t>
  </si>
  <si>
    <t>Izvor: 3 VLASTITI PRIHODI</t>
  </si>
  <si>
    <t>Izvor: 32 Vlastiti prihodi - proračunski korisnici</t>
  </si>
  <si>
    <t>Izvor: 4 PRIHODI ZA POSEBNE NAMJENE</t>
  </si>
  <si>
    <t>Izvor: 43 Prihodi za posebne namjene - proračunski korisnici</t>
  </si>
  <si>
    <t>Izvor: 44 Prihodi za decentralizirane funkcije</t>
  </si>
  <si>
    <t>Izvor: 5 POMOĆI</t>
  </si>
  <si>
    <t>Izvor: 6 DONACIJE</t>
  </si>
  <si>
    <t>Izvor: 62 Donacije - proračunski korisnici</t>
  </si>
  <si>
    <t>Izvor: 38 Prenesena sredstva - vlastiti prihodi proračunskih korisnika</t>
  </si>
  <si>
    <t>I. OPĆI DIO</t>
  </si>
  <si>
    <t>NETO FINANCIRANJE</t>
  </si>
  <si>
    <t>8 Primici od financijske imovine i zaduživanja</t>
  </si>
  <si>
    <t>84 Primici od zaduživanja</t>
  </si>
  <si>
    <t>II. POSEBNI DIO</t>
  </si>
  <si>
    <t>Naziv</t>
  </si>
  <si>
    <t>Funk. klas: 09 OBRAZOVANJE</t>
  </si>
  <si>
    <t>Izvor: 68 Prenesena sredstva - donacije</t>
  </si>
  <si>
    <t>Razred i naziv</t>
  </si>
  <si>
    <t xml:space="preserve">Povećanje / smanjenje 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</si>
  <si>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</si>
  <si>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</si>
  <si>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</si>
  <si>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</si>
  <si>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</si>
  <si>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</si>
  <si>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</si>
  <si>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</si>
  <si>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</si>
  <si>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</si>
  <si>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</si>
  <si>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</si>
  <si>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</si>
  <si>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</si>
  <si>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</si>
  <si>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</si>
  <si>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</si>
  <si>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</si>
  <si>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Indeks </t>
  </si>
  <si>
    <t>5 = 4/2 *100</t>
  </si>
  <si>
    <t>092 Srednjoškolsko obrazovanje</t>
  </si>
  <si>
    <t>098 Usluge obrazovanja koje nisu drugdje svrstane</t>
  </si>
  <si>
    <t xml:space="preserve">UKUPNO PRIMICI </t>
  </si>
  <si>
    <t xml:space="preserve">UKUPNO IZDACI </t>
  </si>
  <si>
    <t>5 Izdaci za financijsku imovinu i otplate zajmova</t>
  </si>
  <si>
    <t>54 Izdaci za otplatu glavnice primljenih kredita i zajmova</t>
  </si>
  <si>
    <t>8 Namjenski primici od zaduživanja</t>
  </si>
  <si>
    <t xml:space="preserve">  81 Namjenski primici od zaduživanja</t>
  </si>
  <si>
    <t>1 Opći prihodi i primici</t>
  </si>
  <si>
    <t xml:space="preserve">  11 Opći prihodi i primici</t>
  </si>
  <si>
    <t>3 Vlastiti prihodi</t>
  </si>
  <si>
    <t xml:space="preserve">  31 Vlastiti prihodi</t>
  </si>
  <si>
    <t>17353 PRVA SUŠAČKA HRVATSKA GIMNAZIJA U RIJECI</t>
  </si>
  <si>
    <t>R.br.</t>
  </si>
  <si>
    <t>Naziv programa</t>
  </si>
  <si>
    <t>Povećanje/Smanjenje</t>
  </si>
  <si>
    <t>1.</t>
  </si>
  <si>
    <t>2.</t>
  </si>
  <si>
    <t>3.</t>
  </si>
  <si>
    <t>4.</t>
  </si>
  <si>
    <t>UKUPNO</t>
  </si>
  <si>
    <t>Unapređenje kvalitete odgojno obrazovnog sustava (5502)</t>
  </si>
  <si>
    <t>Obilježavanje postignuća učenika i nastavnika (5306)</t>
  </si>
  <si>
    <t>Srednjoškolsko obrazovanje (5501)</t>
  </si>
  <si>
    <t>Kapitalna ulaganja u odgojno obrazovnu strukturu (5504)</t>
  </si>
  <si>
    <t>1. SAŽETAK RAČUNA PRIHODA I RASHODA</t>
  </si>
  <si>
    <t xml:space="preserve">2. RAČUN PRIHODA I RASHODA </t>
  </si>
  <si>
    <t>2.a)  PRIHODI I RASHODI PREMA IZVORIMA FINANCIRANJA</t>
  </si>
  <si>
    <t>2.b) PRIHODI I RASHODI PREMA EKONOMSKOJ KLASIFIKACIJI</t>
  </si>
  <si>
    <t>2.c) RASHODI PREMA FUNKCIJSKOJ KLASIFIKACIJI</t>
  </si>
  <si>
    <t>3. RAČUN FINANCIRANJA</t>
  </si>
  <si>
    <t>3.a) RAČUN FINANCIRANJA PREMA EKONOMSKOJ KLASIFIKACIJI</t>
  </si>
  <si>
    <t>3.b) RAČUN FINANCIRANJA PREMA IZVORIMA FINANCIRANJA</t>
  </si>
  <si>
    <t>PRIJEDLOG I. IZMJENE I DOPUNE FINANCIJSKOG PLANA 
PRVE SUŠAČKE HRVATSKE GIMNAZIJE U RIJECI ZA 2026. GODINU</t>
  </si>
  <si>
    <t>Plan 2026.</t>
  </si>
  <si>
    <t>Novi plan 2026.</t>
  </si>
  <si>
    <t>PRIJEDLOG I. IZMJENA I DOPUNA FINANCIJSKOG PLANA PRVE SUŠAČKE HRVATSKE GIMNAZIJE U RIJECI ZA 2026. GODINU</t>
  </si>
  <si>
    <t>Oznaka</t>
  </si>
  <si>
    <t>Plan 2026            (1.)</t>
  </si>
  <si>
    <t>Povećanje / smanjenje (2.)</t>
  </si>
  <si>
    <t>Novi plan 2026 (3.)</t>
  </si>
  <si>
    <t>Indeks 3./1.        (4.)</t>
  </si>
  <si>
    <t>A. RAČUN PRIHODA I RASHODA</t>
  </si>
  <si>
    <t>SVEUKUPNO PRIHODI</t>
  </si>
  <si>
    <t>38 Rashodi za donacije, kazne, naknade šteta i kapitalne pomoći</t>
  </si>
  <si>
    <t>SVEUKUPNO RASHODI</t>
  </si>
  <si>
    <t>Indeks 3./1.          (4.)</t>
  </si>
  <si>
    <t>Izvor: 5.50 Pomoći iz državnog proračuna</t>
  </si>
  <si>
    <t>Izvor: 5.5011 Pomoći iz državnog proračuna kroz opće prihode i primitke</t>
  </si>
  <si>
    <t>Izvor: 5.5011100 Pomoći iz državnog proračuna kroz opće prihode i primitke - korisnici - 100</t>
  </si>
  <si>
    <t>Izvor: 5.51 Programi unije</t>
  </si>
  <si>
    <t>Izvor: 5.51000 Programi Unije - raspoloživ predujam</t>
  </si>
  <si>
    <t>Izvor: 5.51000100 Programi Unije - raspoloživ predujam - korisnici - 100</t>
  </si>
  <si>
    <t>Izvor: 3215 Vlastiti prihodi - srednje škole i učenički domovi</t>
  </si>
  <si>
    <t>Izvor: 321501 Vlastiti prihodi - srednje škole i učenički domovi</t>
  </si>
  <si>
    <t>Izvor: 4315 Prihodi za posebne namjene - srednje škole i učenički domovi</t>
  </si>
  <si>
    <t>Izvor: 431501 Prihodi za posebne namjene - srednje škole i učenički domovi</t>
  </si>
  <si>
    <t>Izvor: 6215 Donacije - srednje škole i učenički domovi</t>
  </si>
  <si>
    <t>Izvor: 621501 Donacije - srednje škole i učenički domovi</t>
  </si>
  <si>
    <t>Izvor: 1.12 Sredstva učešća za pomoći</t>
  </si>
  <si>
    <t>Izvor: 1.1200 Sredstva učešća za pomoći</t>
  </si>
  <si>
    <t>Izvor: 1.1200000 Sredstva učešća za pomoći</t>
  </si>
  <si>
    <t>Izvor: 1111 Prihodi od zajedničkih prihoda</t>
  </si>
  <si>
    <t>Izvor: 4421 Prihodi za decentralizirane funkcije - SŠ</t>
  </si>
  <si>
    <t>Izvor: 5.5012 Pomoći iz državnog proračuna kroz nacionalno sufinanciranje EU projekata</t>
  </si>
  <si>
    <t>Izvor: 5.501200004 Min.znanosti, obrazovanja i mladih - Pomoćnici u nastavi</t>
  </si>
  <si>
    <t>Izvor: 5.56 Fondovi EU</t>
  </si>
  <si>
    <t>Izvor: 5.56111 Europski socijalni fond plus - predfinanciranje iz izvora 11 Opći prihodi i primici</t>
  </si>
  <si>
    <t>Izvor: 5.5611100004 EU soc.fond plus - predfin.iz izvora 11 - Sufinanciranje rada pomoćnika u nastavi</t>
  </si>
  <si>
    <t>Izvor: 5.5011180 Pomoći iz državnog proračuna kroz opće prihode i primitke - korisnici - 180</t>
  </si>
  <si>
    <t>Izvor: 3835 Prenesena sredstva - vlastiti prihodi - srednje škole i učenički domovi</t>
  </si>
  <si>
    <t>Izvor: 383501 Prenesena sredstva - vlastiti prihodi - srednje škole i učenički domovi</t>
  </si>
  <si>
    <t>Izvor: 48 Prenesena sredstva - namjenski prihodi</t>
  </si>
  <si>
    <t>Izvor: 4831 Prenesena sredstva - namjenski prihodi - proračunski korisnici</t>
  </si>
  <si>
    <t>Izvor: 4831501 Prenesena sredstva - namjenski prihodi - srednje škole i učenički domovi</t>
  </si>
  <si>
    <t>Izvor: 5.51000180 Programi Unije - raspoloživ predujam - korisnici - 180</t>
  </si>
  <si>
    <t>Izvor: 6821 Prenesena sredstva - donacije - proračunski korisnici</t>
  </si>
  <si>
    <t>Izvor: 6821501 Prenesena sredstva - donacije - srednje škole i učenički domovi</t>
  </si>
  <si>
    <t>Plan 2026                                      (1.)</t>
  </si>
  <si>
    <t>Povećanje / smanjenje                                                                  (2.)</t>
  </si>
  <si>
    <t>Novi plan 2026                                                   (3.)</t>
  </si>
  <si>
    <t>Indeks 3./1.                                            (4.)</t>
  </si>
  <si>
    <t>Razdjel: 5 UPRAVNI ODJEL ZA ODGOJ I OBRAZOVANJE</t>
  </si>
  <si>
    <t>Glava: 5-5 ŽUPANIJSKE USTANOVE SREDNJEG ŠKOLSTVA</t>
  </si>
  <si>
    <t>Program: 5306 Obilježavanje postignuća učenika i nastavnika</t>
  </si>
  <si>
    <t>A 530605 Natjecanja i smotre</t>
  </si>
  <si>
    <t>Program: 5501 Srednjoškolsko obrazovanje</t>
  </si>
  <si>
    <t>A 550101 Osiguravanje uvjeta rada</t>
  </si>
  <si>
    <t>Izvor: 321 Vlastiti prihodi - proračunski korisnici</t>
  </si>
  <si>
    <t>Izvor: 383 Prenesena sredstva - vlastiti prihodi proračunskih korisnika</t>
  </si>
  <si>
    <t>Izvor: 5.501 Pomoći iz državnog proračuna kroz opće prihode i primitke</t>
  </si>
  <si>
    <t>Izvor: 621 Donacije - proračunski korisnici</t>
  </si>
  <si>
    <t>Izvor: 682 Prenesena sredstva - donacije - proračunski korisnici</t>
  </si>
  <si>
    <t>Program: 5502 Unapređenje kvalitete odgojno obrazovnog sustava</t>
  </si>
  <si>
    <t>A 550203 Programi školskog kurikuluma</t>
  </si>
  <si>
    <t>A 550205 Sufinanciranje rada pomoćnika u nastavi</t>
  </si>
  <si>
    <t>T 550207 EU projekti kod proračunskih korisnika - SŠ i učenički domovi</t>
  </si>
  <si>
    <t>A 550221 Osiguranje besplatnih zaliha menstrualnih higijenskih potrepština</t>
  </si>
  <si>
    <t>Program: 5504 Kapitalna ulaganja u odgojno obrazovnu infrastrukturu</t>
  </si>
  <si>
    <t>K 550401 Opremanje ustanova školstva</t>
  </si>
  <si>
    <t>Indeks (4.)</t>
  </si>
  <si>
    <t>SVEUKUPNO</t>
  </si>
  <si>
    <t>Plan 2026.g.</t>
  </si>
  <si>
    <t>Plan (1.)</t>
  </si>
  <si>
    <t>Razlika (2.)</t>
  </si>
  <si>
    <t>Novi plan (3.)</t>
  </si>
  <si>
    <t>Uprava: 5219 PRVA SUŠAČKA HRVATSKA GIMNAZIJA U RIJECI</t>
  </si>
  <si>
    <t>100000 Primorsko-goranska županija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</si>
</sst>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7"/>
      <color rgb="FF000000"/>
      <name val="Verdana"/>
      <family val="2"/>
      <charset val="238"/>
    </font>
    <font>
      <sz val="7"/>
      <color theme="1"/>
      <name val="Times New Roman"/>
      <family val="1"/>
      <charset val="238"/>
    </font>
    <font>
      <sz val="7"/>
      <color theme="1"/>
      <name val="Verdana"/>
      <family val="2"/>
      <charset val="238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2"/>
      <name val="Times New Roman"/>
      <family val="1"/>
      <charset val="238"/>
    </font>
    <font>
      <b/>
      <sz val="10"/>
      <color rgb="FF000000"/>
      <name val="Verdana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87CEFA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4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18" fillId="0" borderId="0" xfId="0" applyFont="1" applyBorder="1" applyAlignment="1">
      <alignment horizontal="left" indent="1"/>
    </xf>
    <xf numFmtId="0" fontId="16" fillId="0" borderId="0" xfId="0" applyFont="1"/>
    <xf numFmtId="0" fontId="20" fillId="34" borderId="0" xfId="0" applyFont="1" applyFill="1" applyAlignment="1">
      <alignment vertical="justify" wrapText="1"/>
    </xf>
    <xf numFmtId="0" fontId="0" fillId="34" borderId="0" xfId="0" applyFill="1"/>
    <xf numFmtId="0" fontId="21" fillId="0" borderId="0" xfId="0" applyFont="1"/>
    <xf numFmtId="0" fontId="22" fillId="0" borderId="0" xfId="0" applyFont="1"/>
    <xf numFmtId="0" fontId="0" fillId="34" borderId="0" xfId="0" applyFill="1" applyAlignment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1" fillId="34" borderId="18" xfId="0" applyFont="1" applyFill="1" applyBorder="1" applyAlignment="1">
      <alignment horizontal="center" vertical="center" wrapText="1"/>
    </xf>
    <xf numFmtId="0" fontId="32" fillId="34" borderId="18" xfId="0" applyFont="1" applyFill="1" applyBorder="1" applyAlignment="1">
      <alignment horizontal="center" vertical="center" wrapText="1"/>
    </xf>
    <xf numFmtId="4" fontId="35" fillId="35" borderId="18" xfId="0" applyNumberFormat="1" applyFont="1" applyFill="1" applyBorder="1" applyAlignment="1">
      <alignment horizontal="right"/>
    </xf>
    <xf numFmtId="4" fontId="35" fillId="0" borderId="18" xfId="0" applyNumberFormat="1" applyFont="1" applyFill="1" applyBorder="1" applyAlignment="1">
      <alignment horizontal="right"/>
    </xf>
    <xf numFmtId="0" fontId="33" fillId="35" borderId="21" xfId="0" applyFont="1" applyFill="1" applyBorder="1" applyAlignment="1">
      <alignment horizontal="left" vertical="center"/>
    </xf>
    <xf numFmtId="4" fontId="35" fillId="0" borderId="18" xfId="0" applyNumberFormat="1" applyFont="1" applyFill="1" applyBorder="1" applyAlignment="1" applyProtection="1">
      <alignment horizontal="right" wrapText="1"/>
    </xf>
    <xf numFmtId="4" fontId="35" fillId="0" borderId="18" xfId="0" applyNumberFormat="1" applyFont="1" applyBorder="1" applyAlignment="1">
      <alignment horizontal="right"/>
    </xf>
    <xf numFmtId="4" fontId="33" fillId="36" borderId="21" xfId="0" quotePrefix="1" applyNumberFormat="1" applyFont="1" applyFill="1" applyBorder="1" applyAlignment="1">
      <alignment horizontal="right"/>
    </xf>
    <xf numFmtId="4" fontId="33" fillId="36" borderId="18" xfId="0" applyNumberFormat="1" applyFont="1" applyFill="1" applyBorder="1" applyAlignment="1" applyProtection="1">
      <alignment horizontal="right" wrapText="1"/>
    </xf>
    <xf numFmtId="4" fontId="33" fillId="35" borderId="21" xfId="0" quotePrefix="1" applyNumberFormat="1" applyFont="1" applyFill="1" applyBorder="1" applyAlignment="1">
      <alignment horizontal="right"/>
    </xf>
    <xf numFmtId="4" fontId="33" fillId="35" borderId="18" xfId="0" quotePrefix="1" applyNumberFormat="1" applyFont="1" applyFill="1" applyBorder="1" applyAlignment="1">
      <alignment horizontal="right"/>
    </xf>
    <xf numFmtId="4" fontId="35" fillId="35" borderId="21" xfId="0" quotePrefix="1" applyNumberFormat="1" applyFont="1" applyFill="1" applyBorder="1" applyAlignment="1">
      <alignment horizontal="right"/>
    </xf>
    <xf numFmtId="4" fontId="35" fillId="35" borderId="18" xfId="0" quotePrefix="1" applyNumberFormat="1" applyFont="1" applyFill="1" applyBorder="1" applyAlignment="1">
      <alignment horizontal="right"/>
    </xf>
    <xf numFmtId="0" fontId="43" fillId="35" borderId="18" xfId="0" applyFont="1" applyFill="1" applyBorder="1" applyAlignment="1">
      <alignment horizontal="center" vertical="center" wrapText="1"/>
    </xf>
    <xf numFmtId="0" fontId="44" fillId="35" borderId="18" xfId="0" applyFont="1" applyFill="1" applyBorder="1" applyAlignment="1">
      <alignment horizontal="center" vertical="center" wrapText="1"/>
    </xf>
    <xf numFmtId="0" fontId="43" fillId="33" borderId="18" xfId="0" applyFont="1" applyFill="1" applyBorder="1" applyAlignment="1">
      <alignment horizontal="left" vertical="center" wrapText="1"/>
    </xf>
    <xf numFmtId="0" fontId="45" fillId="33" borderId="18" xfId="0" applyFont="1" applyFill="1" applyBorder="1" applyAlignment="1">
      <alignment horizontal="left" vertical="center" wrapText="1" indent="1"/>
    </xf>
    <xf numFmtId="4" fontId="43" fillId="33" borderId="18" xfId="0" applyNumberFormat="1" applyFont="1" applyFill="1" applyBorder="1" applyAlignment="1">
      <alignment horizontal="right" vertical="center" wrapText="1"/>
    </xf>
    <xf numFmtId="4" fontId="45" fillId="33" borderId="18" xfId="0" applyNumberFormat="1" applyFont="1" applyFill="1" applyBorder="1" applyAlignment="1">
      <alignment horizontal="right" vertical="center" wrapText="1"/>
    </xf>
    <xf numFmtId="0" fontId="47" fillId="0" borderId="0" xfId="0" applyFont="1"/>
    <xf numFmtId="0" fontId="48" fillId="0" borderId="0" xfId="0" applyFont="1"/>
    <xf numFmtId="4" fontId="45" fillId="33" borderId="18" xfId="0" applyNumberFormat="1" applyFont="1" applyFill="1" applyBorder="1" applyAlignment="1">
      <alignment vertical="center" wrapText="1"/>
    </xf>
    <xf numFmtId="0" fontId="36" fillId="34" borderId="18" xfId="0" applyNumberFormat="1" applyFont="1" applyFill="1" applyBorder="1" applyAlignment="1" applyProtection="1">
      <alignment horizontal="left" vertical="center" wrapText="1"/>
    </xf>
    <xf numFmtId="4" fontId="23" fillId="34" borderId="18" xfId="0" applyNumberFormat="1" applyFont="1" applyFill="1" applyBorder="1" applyAlignment="1">
      <alignment horizontal="right" vertical="center"/>
    </xf>
    <xf numFmtId="0" fontId="37" fillId="34" borderId="18" xfId="0" quotePrefix="1" applyFont="1" applyFill="1" applyBorder="1" applyAlignment="1">
      <alignment horizontal="left" vertical="center" wrapText="1"/>
    </xf>
    <xf numFmtId="4" fontId="25" fillId="34" borderId="18" xfId="0" applyNumberFormat="1" applyFont="1" applyFill="1" applyBorder="1" applyAlignment="1">
      <alignment horizontal="right" vertical="center"/>
    </xf>
    <xf numFmtId="0" fontId="23" fillId="0" borderId="18" xfId="0" applyNumberFormat="1" applyFont="1" applyFill="1" applyBorder="1" applyAlignment="1" applyProtection="1">
      <alignment horizontal="left" vertical="center" wrapText="1"/>
    </xf>
    <xf numFmtId="4" fontId="23" fillId="0" borderId="18" xfId="0" applyNumberFormat="1" applyFont="1" applyFill="1" applyBorder="1" applyAlignment="1" applyProtection="1">
      <alignment horizontal="right" vertical="center" wrapText="1"/>
    </xf>
    <xf numFmtId="0" fontId="37" fillId="34" borderId="18" xfId="0" applyNumberFormat="1" applyFont="1" applyFill="1" applyBorder="1" applyAlignment="1" applyProtection="1">
      <alignment horizontal="left" vertical="center" wrapText="1"/>
    </xf>
    <xf numFmtId="0" fontId="36" fillId="34" borderId="18" xfId="0" applyNumberFormat="1" applyFont="1" applyFill="1" applyBorder="1" applyAlignment="1" applyProtection="1">
      <alignment vertical="center" wrapText="1"/>
    </xf>
    <xf numFmtId="0" fontId="37" fillId="34" borderId="18" xfId="0" applyNumberFormat="1" applyFont="1" applyFill="1" applyBorder="1" applyAlignment="1" applyProtection="1">
      <alignment vertical="center" wrapText="1"/>
    </xf>
    <xf numFmtId="4" fontId="25" fillId="34" borderId="18" xfId="0" applyNumberFormat="1" applyFont="1" applyFill="1" applyBorder="1" applyAlignment="1" applyProtection="1">
      <alignment horizontal="right" vertical="center" wrapText="1"/>
    </xf>
    <xf numFmtId="4" fontId="23" fillId="34" borderId="22" xfId="0" applyNumberFormat="1" applyFont="1" applyFill="1" applyBorder="1" applyAlignment="1">
      <alignment horizontal="right" vertical="center"/>
    </xf>
    <xf numFmtId="4" fontId="25" fillId="34" borderId="22" xfId="0" applyNumberFormat="1" applyFont="1" applyFill="1" applyBorder="1" applyAlignment="1">
      <alignment horizontal="right" vertical="center"/>
    </xf>
    <xf numFmtId="0" fontId="52" fillId="34" borderId="18" xfId="0" quotePrefix="1" applyFont="1" applyFill="1" applyBorder="1" applyAlignment="1">
      <alignment horizontal="left" vertical="center" wrapText="1"/>
    </xf>
    <xf numFmtId="0" fontId="37" fillId="34" borderId="18" xfId="0" quotePrefix="1" applyFont="1" applyFill="1" applyBorder="1" applyAlignment="1">
      <alignment horizontal="left" vertical="center"/>
    </xf>
    <xf numFmtId="0" fontId="46" fillId="33" borderId="0" xfId="0" applyFont="1" applyFill="1"/>
    <xf numFmtId="0" fontId="0" fillId="0" borderId="14" xfId="0" applyFont="1" applyBorder="1" applyAlignment="1">
      <alignment vertical="distributed" wrapText="1"/>
    </xf>
    <xf numFmtId="0" fontId="0" fillId="0" borderId="23" xfId="0" applyFont="1" applyBorder="1" applyAlignment="1">
      <alignment vertical="distributed" wrapText="1"/>
    </xf>
    <xf numFmtId="4" fontId="0" fillId="0" borderId="15" xfId="0" applyNumberFormat="1" applyBorder="1"/>
    <xf numFmtId="4" fontId="0" fillId="0" borderId="24" xfId="0" applyNumberFormat="1" applyBorder="1"/>
    <xf numFmtId="4" fontId="0" fillId="0" borderId="19" xfId="0" applyNumberFormat="1" applyBorder="1"/>
    <xf numFmtId="4" fontId="0" fillId="0" borderId="25" xfId="0" applyNumberFormat="1" applyBorder="1"/>
    <xf numFmtId="4" fontId="0" fillId="0" borderId="14" xfId="0" applyNumberFormat="1" applyBorder="1"/>
    <xf numFmtId="4" fontId="0" fillId="0" borderId="23" xfId="0" applyNumberFormat="1" applyBorder="1"/>
    <xf numFmtId="0" fontId="0" fillId="0" borderId="16" xfId="0" applyFont="1" applyBorder="1" applyAlignment="1">
      <alignment vertical="distributed" wrapText="1"/>
    </xf>
    <xf numFmtId="4" fontId="0" fillId="0" borderId="17" xfId="0" applyNumberFormat="1" applyBorder="1"/>
    <xf numFmtId="4" fontId="0" fillId="0" borderId="16" xfId="0" applyNumberFormat="1" applyBorder="1"/>
    <xf numFmtId="4" fontId="0" fillId="0" borderId="20" xfId="0" applyNumberFormat="1" applyBorder="1"/>
    <xf numFmtId="0" fontId="16" fillId="35" borderId="12" xfId="0" applyFont="1" applyFill="1" applyBorder="1" applyAlignment="1">
      <alignment vertical="distributed" wrapText="1"/>
    </xf>
    <xf numFmtId="0" fontId="16" fillId="35" borderId="13" xfId="0" applyFont="1" applyFill="1" applyBorder="1" applyAlignment="1">
      <alignment vertical="distributed" wrapText="1"/>
    </xf>
    <xf numFmtId="0" fontId="16" fillId="35" borderId="11" xfId="0" applyFont="1" applyFill="1" applyBorder="1" applyAlignment="1">
      <alignment vertical="distributed" wrapText="1"/>
    </xf>
    <xf numFmtId="0" fontId="16" fillId="35" borderId="12" xfId="0" applyFont="1" applyFill="1" applyBorder="1"/>
    <xf numFmtId="4" fontId="16" fillId="35" borderId="13" xfId="0" applyNumberFormat="1" applyFont="1" applyFill="1" applyBorder="1"/>
    <xf numFmtId="4" fontId="16" fillId="35" borderId="12" xfId="0" applyNumberFormat="1" applyFont="1" applyFill="1" applyBorder="1"/>
    <xf numFmtId="0" fontId="34" fillId="35" borderId="15" xfId="0" applyNumberFormat="1" applyFont="1" applyFill="1" applyBorder="1" applyAlignment="1" applyProtection="1">
      <alignment vertical="center"/>
    </xf>
    <xf numFmtId="0" fontId="24" fillId="34" borderId="0" xfId="0" applyNumberFormat="1" applyFont="1" applyFill="1" applyBorder="1" applyAlignment="1" applyProtection="1">
      <alignment horizontal="center" vertical="center" wrapText="1"/>
    </xf>
    <xf numFmtId="0" fontId="26" fillId="34" borderId="0" xfId="0" applyNumberFormat="1" applyFont="1" applyFill="1" applyBorder="1" applyAlignment="1" applyProtection="1">
      <alignment vertical="center" wrapText="1"/>
    </xf>
    <xf numFmtId="0" fontId="24" fillId="34" borderId="0" xfId="0" applyNumberFormat="1" applyFont="1" applyFill="1" applyBorder="1" applyAlignment="1" applyProtection="1">
      <alignment horizontal="left" wrapText="1"/>
    </xf>
    <xf numFmtId="0" fontId="28" fillId="34" borderId="0" xfId="0" applyNumberFormat="1" applyFont="1" applyFill="1" applyBorder="1" applyAlignment="1" applyProtection="1">
      <alignment wrapText="1"/>
    </xf>
    <xf numFmtId="0" fontId="28" fillId="34" borderId="0" xfId="0" applyNumberFormat="1" applyFont="1" applyFill="1" applyBorder="1" applyAlignment="1" applyProtection="1">
      <alignment horizontal="center" vertical="center" wrapText="1"/>
    </xf>
    <xf numFmtId="0" fontId="26" fillId="34" borderId="0" xfId="0" applyNumberFormat="1" applyFont="1" applyFill="1" applyBorder="1" applyAlignment="1" applyProtection="1"/>
    <xf numFmtId="0" fontId="23" fillId="34" borderId="0" xfId="0" applyNumberFormat="1" applyFont="1" applyFill="1" applyBorder="1" applyAlignment="1" applyProtection="1">
      <alignment horizontal="center" vertical="center" wrapText="1"/>
    </xf>
    <xf numFmtId="0" fontId="36" fillId="34" borderId="0" xfId="0" applyNumberFormat="1" applyFont="1" applyFill="1" applyBorder="1" applyAlignment="1" applyProtection="1">
      <alignment horizontal="center" vertical="center" wrapText="1"/>
    </xf>
    <xf numFmtId="0" fontId="38" fillId="34" borderId="0" xfId="0" quotePrefix="1" applyNumberFormat="1" applyFont="1" applyFill="1" applyBorder="1" applyAlignment="1" applyProtection="1">
      <alignment horizontal="center" vertical="center" wrapText="1"/>
    </xf>
    <xf numFmtId="0" fontId="39" fillId="34" borderId="0" xfId="0" applyNumberFormat="1" applyFont="1" applyFill="1" applyBorder="1" applyAlignment="1" applyProtection="1">
      <alignment horizontal="center" vertical="center" wrapText="1"/>
    </xf>
    <xf numFmtId="0" fontId="34" fillId="34" borderId="0" xfId="0" applyNumberFormat="1" applyFont="1" applyFill="1" applyBorder="1" applyAlignment="1" applyProtection="1"/>
    <xf numFmtId="0" fontId="29" fillId="34" borderId="0" xfId="0" applyFont="1" applyFill="1" applyBorder="1" applyAlignment="1">
      <alignment horizontal="center" vertical="center"/>
    </xf>
    <xf numFmtId="0" fontId="30" fillId="34" borderId="0" xfId="0" applyFont="1" applyFill="1" applyBorder="1" applyAlignment="1">
      <alignment horizontal="right" vertical="center"/>
    </xf>
    <xf numFmtId="0" fontId="27" fillId="34" borderId="0" xfId="0" applyFont="1" applyFill="1" applyBorder="1" applyAlignment="1">
      <alignment wrapText="1"/>
    </xf>
    <xf numFmtId="0" fontId="37" fillId="34" borderId="0" xfId="0" applyFont="1" applyFill="1" applyBorder="1" applyAlignment="1">
      <alignment wrapText="1"/>
    </xf>
    <xf numFmtId="0" fontId="0" fillId="34" borderId="0" xfId="0" applyFill="1" applyBorder="1"/>
    <xf numFmtId="0" fontId="31" fillId="34" borderId="18" xfId="0" applyFont="1" applyFill="1" applyBorder="1" applyAlignment="1">
      <alignment horizontal="center" vertical="center" wrapText="1"/>
    </xf>
    <xf numFmtId="0" fontId="24" fillId="34" borderId="27" xfId="0" quotePrefix="1" applyNumberFormat="1" applyFont="1" applyFill="1" applyBorder="1" applyAlignment="1" applyProtection="1">
      <alignment horizontal="center" vertical="center" wrapText="1"/>
    </xf>
    <xf numFmtId="0" fontId="28" fillId="34" borderId="17" xfId="0" applyNumberFormat="1" applyFont="1" applyFill="1" applyBorder="1" applyAlignment="1" applyProtection="1">
      <alignment horizontal="center" vertical="center" wrapText="1"/>
    </xf>
    <xf numFmtId="0" fontId="26" fillId="34" borderId="17" xfId="0" applyNumberFormat="1" applyFont="1" applyFill="1" applyBorder="1" applyAlignment="1" applyProtection="1"/>
    <xf numFmtId="0" fontId="26" fillId="34" borderId="26" xfId="0" applyNumberFormat="1" applyFont="1" applyFill="1" applyBorder="1" applyAlignment="1" applyProtection="1"/>
    <xf numFmtId="4" fontId="0" fillId="34" borderId="0" xfId="0" applyNumberFormat="1" applyFill="1"/>
    <xf numFmtId="0" fontId="21" fillId="34" borderId="0" xfId="0" applyFont="1" applyFill="1"/>
    <xf numFmtId="0" fontId="18" fillId="34" borderId="0" xfId="0" applyFont="1" applyFill="1" applyBorder="1" applyAlignment="1">
      <alignment horizontal="left" indent="1"/>
    </xf>
    <xf numFmtId="0" fontId="19" fillId="34" borderId="0" xfId="0" applyFont="1" applyFill="1" applyBorder="1" applyAlignment="1">
      <alignment horizontal="left" indent="1"/>
    </xf>
    <xf numFmtId="0" fontId="21" fillId="34" borderId="0" xfId="0" applyFont="1" applyFill="1" applyBorder="1"/>
    <xf numFmtId="0" fontId="18" fillId="34" borderId="0" xfId="0" applyFont="1" applyFill="1" applyAlignment="1">
      <alignment horizontal="left" indent="1"/>
    </xf>
    <xf numFmtId="0" fontId="50" fillId="34" borderId="0" xfId="0" applyNumberFormat="1" applyFont="1" applyFill="1" applyBorder="1" applyAlignment="1" applyProtection="1">
      <alignment horizontal="center" vertical="center" wrapText="1"/>
    </xf>
    <xf numFmtId="0" fontId="51" fillId="34" borderId="0" xfId="0" applyNumberFormat="1" applyFont="1" applyFill="1" applyBorder="1" applyAlignment="1" applyProtection="1">
      <alignment vertical="center" wrapText="1"/>
    </xf>
    <xf numFmtId="0" fontId="49" fillId="34" borderId="0" xfId="0" applyNumberFormat="1" applyFont="1" applyFill="1" applyBorder="1" applyAlignment="1" applyProtection="1">
      <alignment horizontal="center" vertical="center" wrapText="1"/>
    </xf>
    <xf numFmtId="0" fontId="16" fillId="34" borderId="0" xfId="0" applyFont="1" applyFill="1"/>
    <xf numFmtId="0" fontId="22" fillId="34" borderId="0" xfId="0" applyFont="1" applyFill="1"/>
    <xf numFmtId="0" fontId="20" fillId="34" borderId="0" xfId="0" applyFont="1" applyFill="1" applyAlignment="1">
      <alignment wrapText="1"/>
    </xf>
    <xf numFmtId="0" fontId="48" fillId="34" borderId="0" xfId="0" applyFont="1" applyFill="1"/>
    <xf numFmtId="0" fontId="46" fillId="34" borderId="0" xfId="0" applyFont="1" applyFill="1"/>
    <xf numFmtId="0" fontId="0" fillId="34" borderId="0" xfId="0" applyFill="1" applyAlignment="1">
      <alignment vertical="center"/>
    </xf>
    <xf numFmtId="0" fontId="0" fillId="34" borderId="0" xfId="0" applyFill="1" applyBorder="1" applyAlignment="1"/>
    <xf numFmtId="0" fontId="16" fillId="0" borderId="16" xfId="0" applyFont="1" applyBorder="1"/>
    <xf numFmtId="0" fontId="16" fillId="0" borderId="14" xfId="0" applyFont="1" applyBorder="1"/>
    <xf numFmtId="0" fontId="16" fillId="0" borderId="23" xfId="0" applyFont="1" applyBorder="1"/>
    <xf numFmtId="4" fontId="0" fillId="0" borderId="0" xfId="0" applyNumberFormat="1"/>
    <xf numFmtId="0" fontId="43" fillId="0" borderId="28" xfId="0" applyFont="1" applyBorder="1" applyAlignment="1">
      <alignment horizontal="center" vertical="center" wrapText="1" indent="1"/>
    </xf>
    <xf numFmtId="0" fontId="43" fillId="33" borderId="10" xfId="0" applyFont="1" applyFill="1" applyBorder="1" applyAlignment="1">
      <alignment horizontal="left" wrapText="1" indent="1" shrinkToFit="1"/>
    </xf>
    <xf numFmtId="0" fontId="43" fillId="33" borderId="10" xfId="0" applyFont="1" applyFill="1" applyBorder="1" applyAlignment="1">
      <alignment horizontal="left" wrapText="1" indent="1"/>
    </xf>
    <xf numFmtId="4" fontId="43" fillId="33" borderId="10" xfId="0" applyNumberFormat="1" applyFont="1" applyFill="1" applyBorder="1" applyAlignment="1">
      <alignment horizontal="right" wrapText="1" indent="1"/>
    </xf>
    <xf numFmtId="4" fontId="43" fillId="33" borderId="10" xfId="0" applyNumberFormat="1" applyFont="1" applyFill="1" applyBorder="1" applyAlignment="1">
      <alignment horizontal="left" wrapText="1" indent="1"/>
    </xf>
    <xf numFmtId="0" fontId="43" fillId="37" borderId="10" xfId="0" applyFont="1" applyFill="1" applyBorder="1" applyAlignment="1">
      <alignment horizontal="left" wrapText="1" indent="1"/>
    </xf>
    <xf numFmtId="4" fontId="43" fillId="37" borderId="10" xfId="0" applyNumberFormat="1" applyFont="1" applyFill="1" applyBorder="1" applyAlignment="1">
      <alignment horizontal="right" wrapText="1" indent="1"/>
    </xf>
    <xf numFmtId="0" fontId="45" fillId="33" borderId="10" xfId="0" applyFont="1" applyFill="1" applyBorder="1" applyAlignment="1">
      <alignment horizontal="left" wrapText="1" indent="3"/>
    </xf>
    <xf numFmtId="4" fontId="45" fillId="33" borderId="10" xfId="0" applyNumberFormat="1" applyFont="1" applyFill="1" applyBorder="1" applyAlignment="1">
      <alignment horizontal="right" wrapText="1" indent="1"/>
    </xf>
    <xf numFmtId="4" fontId="45" fillId="33" borderId="10" xfId="0" applyNumberFormat="1" applyFont="1" applyFill="1" applyBorder="1" applyAlignment="1">
      <alignment horizontal="left" wrapText="1" indent="1"/>
    </xf>
    <xf numFmtId="0" fontId="43" fillId="0" borderId="28" xfId="0" applyFont="1" applyBorder="1" applyAlignment="1">
      <alignment horizontal="center" vertical="center" wrapText="1" shrinkToFit="1"/>
    </xf>
    <xf numFmtId="0" fontId="43" fillId="33" borderId="10" xfId="0" applyFont="1" applyFill="1" applyBorder="1" applyAlignment="1">
      <alignment horizontal="left" wrapText="1" indent="3"/>
    </xf>
    <xf numFmtId="0" fontId="45" fillId="33" borderId="10" xfId="0" applyFont="1" applyFill="1" applyBorder="1" applyAlignment="1">
      <alignment horizontal="left" wrapText="1" indent="1"/>
    </xf>
    <xf numFmtId="0" fontId="53" fillId="0" borderId="28" xfId="0" applyFont="1" applyBorder="1" applyAlignment="1">
      <alignment horizontal="center" vertical="center" wrapText="1" indent="1"/>
    </xf>
    <xf numFmtId="0" fontId="43" fillId="38" borderId="10" xfId="0" applyFont="1" applyFill="1" applyBorder="1" applyAlignment="1">
      <alignment horizontal="left" wrapText="1" indent="1"/>
    </xf>
    <xf numFmtId="4" fontId="43" fillId="38" borderId="10" xfId="0" applyNumberFormat="1" applyFont="1" applyFill="1" applyBorder="1" applyAlignment="1">
      <alignment horizontal="right" wrapText="1" indent="1"/>
    </xf>
    <xf numFmtId="0" fontId="43" fillId="33" borderId="10" xfId="0" applyFont="1" applyFill="1" applyBorder="1" applyAlignment="1">
      <alignment horizontal="left" wrapText="1" indent="4"/>
    </xf>
    <xf numFmtId="4" fontId="53" fillId="0" borderId="28" xfId="0" applyNumberFormat="1" applyFont="1" applyBorder="1" applyAlignment="1">
      <alignment horizontal="center" vertical="center" wrapText="1" indent="1"/>
    </xf>
    <xf numFmtId="0" fontId="54" fillId="33" borderId="10" xfId="0" applyFont="1" applyFill="1" applyBorder="1" applyAlignment="1">
      <alignment horizontal="left" wrapText="1" indent="1"/>
    </xf>
    <xf numFmtId="4" fontId="54" fillId="33" borderId="10" xfId="0" applyNumberFormat="1" applyFont="1" applyFill="1" applyBorder="1" applyAlignment="1">
      <alignment horizontal="right" wrapText="1" indent="1"/>
    </xf>
    <xf numFmtId="0" fontId="54" fillId="38" borderId="10" xfId="0" applyFont="1" applyFill="1" applyBorder="1" applyAlignment="1">
      <alignment horizontal="left" wrapText="1" indent="1"/>
    </xf>
    <xf numFmtId="4" fontId="54" fillId="38" borderId="10" xfId="0" applyNumberFormat="1" applyFont="1" applyFill="1" applyBorder="1" applyAlignment="1">
      <alignment horizontal="right" wrapText="1" indent="1"/>
    </xf>
    <xf numFmtId="0" fontId="54" fillId="33" borderId="10" xfId="0" applyFont="1" applyFill="1" applyBorder="1" applyAlignment="1">
      <alignment horizontal="left" wrapText="1" indent="3"/>
    </xf>
    <xf numFmtId="0" fontId="55" fillId="33" borderId="10" xfId="0" applyFont="1" applyFill="1" applyBorder="1" applyAlignment="1">
      <alignment horizontal="left" wrapText="1" indent="1"/>
    </xf>
    <xf numFmtId="4" fontId="55" fillId="33" borderId="10" xfId="0" applyNumberFormat="1" applyFont="1" applyFill="1" applyBorder="1" applyAlignment="1">
      <alignment horizontal="right" wrapText="1" indent="1"/>
    </xf>
    <xf numFmtId="0" fontId="54" fillId="39" borderId="10" xfId="0" applyFont="1" applyFill="1" applyBorder="1" applyAlignment="1">
      <alignment horizontal="left" wrapText="1" indent="1"/>
    </xf>
    <xf numFmtId="4" fontId="54" fillId="39" borderId="10" xfId="0" applyNumberFormat="1" applyFont="1" applyFill="1" applyBorder="1" applyAlignment="1">
      <alignment horizontal="right" wrapText="1" indent="1"/>
    </xf>
    <xf numFmtId="0" fontId="54" fillId="33" borderId="10" xfId="0" applyFont="1" applyFill="1" applyBorder="1" applyAlignment="1">
      <alignment horizontal="left" wrapText="1" indent="4"/>
    </xf>
    <xf numFmtId="4" fontId="54" fillId="33" borderId="10" xfId="0" applyNumberFormat="1" applyFont="1" applyFill="1" applyBorder="1" applyAlignment="1">
      <alignment horizontal="left" wrapText="1" indent="1"/>
    </xf>
    <xf numFmtId="4" fontId="43" fillId="0" borderId="28" xfId="0" applyNumberFormat="1" applyFont="1" applyBorder="1" applyAlignment="1">
      <alignment horizontal="center" vertical="center" wrapText="1" indent="1"/>
    </xf>
    <xf numFmtId="4" fontId="43" fillId="33" borderId="10" xfId="0" applyNumberFormat="1" applyFont="1" applyFill="1" applyBorder="1" applyAlignment="1">
      <alignment horizontal="left" wrapText="1" indent="1" shrinkToFit="1"/>
    </xf>
    <xf numFmtId="4" fontId="43" fillId="0" borderId="28" xfId="0" applyNumberFormat="1" applyFont="1" applyBorder="1" applyAlignment="1">
      <alignment horizontal="center" vertical="center" wrapText="1" shrinkToFit="1"/>
    </xf>
    <xf numFmtId="0" fontId="23" fillId="34" borderId="0" xfId="0" applyNumberFormat="1" applyFont="1" applyFill="1" applyBorder="1" applyAlignment="1" applyProtection="1">
      <alignment horizontal="center" vertical="center" wrapText="1"/>
    </xf>
    <xf numFmtId="0" fontId="27" fillId="34" borderId="0" xfId="0" applyFont="1" applyFill="1" applyBorder="1" applyAlignment="1">
      <alignment wrapText="1"/>
    </xf>
    <xf numFmtId="0" fontId="25" fillId="34" borderId="0" xfId="0" applyNumberFormat="1" applyFont="1" applyFill="1" applyBorder="1" applyAlignment="1" applyProtection="1">
      <alignment vertical="center" wrapText="1"/>
    </xf>
    <xf numFmtId="0" fontId="33" fillId="35" borderId="21" xfId="0" quotePrefix="1" applyNumberFormat="1" applyFont="1" applyFill="1" applyBorder="1" applyAlignment="1" applyProtection="1">
      <alignment horizontal="left" vertical="center" wrapText="1"/>
    </xf>
    <xf numFmtId="0" fontId="34" fillId="35" borderId="15" xfId="0" applyNumberFormat="1" applyFont="1" applyFill="1" applyBorder="1" applyAlignment="1" applyProtection="1">
      <alignment vertical="center" wrapText="1"/>
    </xf>
    <xf numFmtId="0" fontId="41" fillId="34" borderId="0" xfId="0" applyNumberFormat="1" applyFont="1" applyFill="1" applyBorder="1" applyAlignment="1" applyProtection="1">
      <alignment wrapText="1"/>
    </xf>
    <xf numFmtId="0" fontId="42" fillId="34" borderId="0" xfId="0" applyNumberFormat="1" applyFont="1" applyFill="1" applyBorder="1" applyAlignment="1" applyProtection="1">
      <alignment wrapText="1"/>
    </xf>
    <xf numFmtId="0" fontId="36" fillId="34" borderId="0" xfId="0" applyNumberFormat="1" applyFont="1" applyFill="1" applyBorder="1" applyAlignment="1" applyProtection="1">
      <alignment horizontal="center" vertical="center" wrapText="1"/>
    </xf>
    <xf numFmtId="0" fontId="31" fillId="34" borderId="21" xfId="0" applyFont="1" applyFill="1" applyBorder="1" applyAlignment="1">
      <alignment horizontal="center" vertical="center" wrapText="1"/>
    </xf>
    <xf numFmtId="0" fontId="31" fillId="34" borderId="15" xfId="0" applyFont="1" applyFill="1" applyBorder="1" applyAlignment="1">
      <alignment horizontal="center" vertical="center" wrapText="1"/>
    </xf>
    <xf numFmtId="0" fontId="31" fillId="34" borderId="22" xfId="0" applyFont="1" applyFill="1" applyBorder="1" applyAlignment="1">
      <alignment horizontal="center" vertical="center" wrapText="1"/>
    </xf>
    <xf numFmtId="0" fontId="32" fillId="34" borderId="21" xfId="0" applyFont="1" applyFill="1" applyBorder="1" applyAlignment="1">
      <alignment horizontal="center" vertical="center" wrapText="1"/>
    </xf>
    <xf numFmtId="0" fontId="32" fillId="34" borderId="15" xfId="0" applyFont="1" applyFill="1" applyBorder="1" applyAlignment="1">
      <alignment horizontal="center" vertical="center" wrapText="1"/>
    </xf>
    <xf numFmtId="0" fontId="32" fillId="34" borderId="22" xfId="0" applyFont="1" applyFill="1" applyBorder="1" applyAlignment="1">
      <alignment horizontal="center" vertical="center" wrapText="1"/>
    </xf>
    <xf numFmtId="0" fontId="33" fillId="36" borderId="21" xfId="0" applyNumberFormat="1" applyFont="1" applyFill="1" applyBorder="1" applyAlignment="1" applyProtection="1">
      <alignment horizontal="left" vertical="center" wrapText="1"/>
    </xf>
    <xf numFmtId="0" fontId="33" fillId="36" borderId="15" xfId="0" applyNumberFormat="1" applyFont="1" applyFill="1" applyBorder="1" applyAlignment="1" applyProtection="1">
      <alignment horizontal="left" vertical="center" wrapText="1"/>
    </xf>
    <xf numFmtId="0" fontId="33" fillId="36" borderId="22" xfId="0" applyNumberFormat="1" applyFont="1" applyFill="1" applyBorder="1" applyAlignment="1" applyProtection="1">
      <alignment horizontal="left" vertical="center" wrapText="1"/>
    </xf>
    <xf numFmtId="0" fontId="40" fillId="0" borderId="15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 wrapText="1"/>
    </xf>
    <xf numFmtId="0" fontId="33" fillId="35" borderId="21" xfId="0" applyNumberFormat="1" applyFont="1" applyFill="1" applyBorder="1" applyAlignment="1" applyProtection="1">
      <alignment horizontal="left" vertical="center" wrapText="1"/>
    </xf>
    <xf numFmtId="0" fontId="33" fillId="35" borderId="15" xfId="0" applyNumberFormat="1" applyFont="1" applyFill="1" applyBorder="1" applyAlignment="1" applyProtection="1">
      <alignment horizontal="left" vertical="center" wrapText="1"/>
    </xf>
    <xf numFmtId="0" fontId="33" fillId="35" borderId="22" xfId="0" applyNumberFormat="1" applyFont="1" applyFill="1" applyBorder="1" applyAlignment="1" applyProtection="1">
      <alignment horizontal="left" vertical="center" wrapText="1"/>
    </xf>
    <xf numFmtId="0" fontId="31" fillId="34" borderId="18" xfId="0" applyFont="1" applyFill="1" applyBorder="1" applyAlignment="1">
      <alignment horizontal="center" vertical="center" wrapText="1"/>
    </xf>
    <xf numFmtId="0" fontId="34" fillId="35" borderId="15" xfId="0" applyNumberFormat="1" applyFont="1" applyFill="1" applyBorder="1" applyAlignment="1" applyProtection="1">
      <alignment vertical="center"/>
    </xf>
    <xf numFmtId="0" fontId="33" fillId="0" borderId="21" xfId="0" applyNumberFormat="1" applyFont="1" applyFill="1" applyBorder="1" applyAlignment="1" applyProtection="1">
      <alignment horizontal="left" vertical="center" wrapText="1"/>
    </xf>
    <xf numFmtId="0" fontId="34" fillId="0" borderId="15" xfId="0" applyNumberFormat="1" applyFont="1" applyFill="1" applyBorder="1" applyAlignment="1" applyProtection="1">
      <alignment vertical="center" wrapText="1"/>
    </xf>
    <xf numFmtId="0" fontId="34" fillId="0" borderId="15" xfId="0" applyNumberFormat="1" applyFont="1" applyFill="1" applyBorder="1" applyAlignment="1" applyProtection="1">
      <alignment vertical="center"/>
    </xf>
    <xf numFmtId="0" fontId="33" fillId="0" borderId="21" xfId="0" quotePrefix="1" applyFont="1" applyFill="1" applyBorder="1" applyAlignment="1">
      <alignment horizontal="left" vertical="center"/>
    </xf>
    <xf numFmtId="0" fontId="33" fillId="0" borderId="21" xfId="0" quotePrefix="1" applyNumberFormat="1" applyFont="1" applyFill="1" applyBorder="1" applyAlignment="1" applyProtection="1">
      <alignment horizontal="left" vertical="center" wrapText="1"/>
    </xf>
    <xf numFmtId="0" fontId="33" fillId="0" borderId="21" xfId="0" quotePrefix="1" applyFont="1" applyBorder="1" applyAlignment="1">
      <alignment horizontal="left" vertical="center"/>
    </xf>
    <xf numFmtId="0" fontId="24" fillId="34" borderId="0" xfId="0" applyNumberFormat="1" applyFont="1" applyFill="1" applyBorder="1" applyAlignment="1" applyProtection="1">
      <alignment horizontal="center" vertical="center" wrapText="1"/>
    </xf>
    <xf numFmtId="0" fontId="49" fillId="34" borderId="0" xfId="0" applyNumberFormat="1" applyFont="1" applyFill="1" applyBorder="1" applyAlignment="1" applyProtection="1">
      <alignment horizontal="center"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F24E-8B4E-469B-AC2D-8251FBB395E4}">
  <dimension ref="A1:J43"/>
  <sheetViews>
    <sheetView topLeftCell="A13" zoomScaleNormal="100" workbookViewId="0">
      <selection activeCell="J32" sqref="J32"/>
    </sheetView>
  </sheetViews>
  <sheetFormatPr defaultRowHeight="15" x14ac:dyDescent="0.25"/>
  <cols>
    <col min="5" max="5" width="25.28515625" customWidth="1"/>
    <col min="6" max="8" width="16.7109375" customWidth="1"/>
    <col min="10" max="10" width="10.85546875" bestFit="1" customWidth="1"/>
  </cols>
  <sheetData>
    <row r="1" spans="1:9" ht="30" customHeight="1" x14ac:dyDescent="0.25">
      <c r="A1" s="142" t="s">
        <v>89</v>
      </c>
      <c r="B1" s="142"/>
      <c r="C1" s="142"/>
      <c r="D1" s="142"/>
      <c r="E1" s="142"/>
      <c r="F1" s="142"/>
      <c r="G1" s="142"/>
      <c r="H1" s="142"/>
      <c r="I1" s="6"/>
    </row>
    <row r="2" spans="1:9" ht="18.75" x14ac:dyDescent="0.25">
      <c r="A2" s="69"/>
      <c r="B2" s="69"/>
      <c r="C2" s="69"/>
      <c r="D2" s="69"/>
      <c r="E2" s="69"/>
      <c r="F2" s="69"/>
      <c r="G2" s="69"/>
      <c r="H2" s="69"/>
      <c r="I2" s="6"/>
    </row>
    <row r="3" spans="1:9" ht="15.75" customHeight="1" x14ac:dyDescent="0.25">
      <c r="A3" s="142" t="s">
        <v>26</v>
      </c>
      <c r="B3" s="142"/>
      <c r="C3" s="142"/>
      <c r="D3" s="142"/>
      <c r="E3" s="142"/>
      <c r="F3" s="142"/>
      <c r="G3" s="144"/>
      <c r="H3" s="144"/>
      <c r="I3" s="6"/>
    </row>
    <row r="4" spans="1:9" ht="18.75" x14ac:dyDescent="0.25">
      <c r="A4" s="69"/>
      <c r="B4" s="69"/>
      <c r="C4" s="69"/>
      <c r="D4" s="69"/>
      <c r="E4" s="69"/>
      <c r="F4" s="69"/>
      <c r="G4" s="70"/>
      <c r="H4" s="70"/>
      <c r="I4" s="6"/>
    </row>
    <row r="5" spans="1:9" ht="15.75" customHeight="1" x14ac:dyDescent="0.25">
      <c r="A5" s="142" t="s">
        <v>81</v>
      </c>
      <c r="B5" s="143"/>
      <c r="C5" s="143"/>
      <c r="D5" s="143"/>
      <c r="E5" s="143"/>
      <c r="F5" s="143"/>
      <c r="G5" s="143"/>
      <c r="H5" s="143"/>
      <c r="I5" s="6"/>
    </row>
    <row r="6" spans="1:9" ht="18.75" x14ac:dyDescent="0.3">
      <c r="A6" s="71"/>
      <c r="B6" s="72"/>
      <c r="C6" s="72"/>
      <c r="D6" s="72"/>
      <c r="E6" s="69"/>
      <c r="F6" s="80"/>
      <c r="G6" s="80"/>
      <c r="H6" s="81"/>
      <c r="I6" s="6"/>
    </row>
    <row r="7" spans="1:9" ht="25.5" x14ac:dyDescent="0.25">
      <c r="A7" s="164" t="s">
        <v>34</v>
      </c>
      <c r="B7" s="164"/>
      <c r="C7" s="164"/>
      <c r="D7" s="164"/>
      <c r="E7" s="164"/>
      <c r="F7" s="85" t="s">
        <v>90</v>
      </c>
      <c r="G7" s="85" t="s">
        <v>35</v>
      </c>
      <c r="H7" s="85" t="s">
        <v>91</v>
      </c>
      <c r="I7" s="6"/>
    </row>
    <row r="8" spans="1:9" x14ac:dyDescent="0.25">
      <c r="A8" s="153">
        <v>1</v>
      </c>
      <c r="B8" s="154"/>
      <c r="C8" s="154"/>
      <c r="D8" s="154"/>
      <c r="E8" s="155"/>
      <c r="F8" s="14">
        <v>2</v>
      </c>
      <c r="G8" s="14">
        <v>3</v>
      </c>
      <c r="H8" s="14">
        <v>4</v>
      </c>
      <c r="I8" s="6"/>
    </row>
    <row r="9" spans="1:9" x14ac:dyDescent="0.25">
      <c r="A9" s="161" t="s">
        <v>36</v>
      </c>
      <c r="B9" s="146"/>
      <c r="C9" s="146"/>
      <c r="D9" s="146"/>
      <c r="E9" s="165"/>
      <c r="F9" s="15">
        <f t="shared" ref="F9:G9" si="0">F10+F11</f>
        <v>2693945.05</v>
      </c>
      <c r="G9" s="15">
        <f t="shared" si="0"/>
        <v>313944.78000000003</v>
      </c>
      <c r="H9" s="15">
        <f t="shared" ref="H9:H14" si="1">F9+G9</f>
        <v>3007889.83</v>
      </c>
      <c r="I9" s="6"/>
    </row>
    <row r="10" spans="1:9" x14ac:dyDescent="0.25">
      <c r="A10" s="166" t="s">
        <v>37</v>
      </c>
      <c r="B10" s="167"/>
      <c r="C10" s="167"/>
      <c r="D10" s="167"/>
      <c r="E10" s="168"/>
      <c r="F10" s="16">
        <v>2693945.05</v>
      </c>
      <c r="G10" s="16">
        <v>313944.78000000003</v>
      </c>
      <c r="H10" s="16">
        <f t="shared" si="1"/>
        <v>3007889.83</v>
      </c>
      <c r="I10" s="6"/>
    </row>
    <row r="11" spans="1:9" x14ac:dyDescent="0.25">
      <c r="A11" s="169" t="s">
        <v>38</v>
      </c>
      <c r="B11" s="168"/>
      <c r="C11" s="168"/>
      <c r="D11" s="168"/>
      <c r="E11" s="168"/>
      <c r="F11" s="16">
        <v>0</v>
      </c>
      <c r="G11" s="16">
        <v>0</v>
      </c>
      <c r="H11" s="16">
        <f t="shared" si="1"/>
        <v>0</v>
      </c>
      <c r="I11" s="6"/>
    </row>
    <row r="12" spans="1:9" x14ac:dyDescent="0.25">
      <c r="A12" s="17" t="s">
        <v>39</v>
      </c>
      <c r="B12" s="68"/>
      <c r="C12" s="68"/>
      <c r="D12" s="68"/>
      <c r="E12" s="68"/>
      <c r="F12" s="15">
        <f t="shared" ref="F12:G12" si="2">F13+F14</f>
        <v>2763055.05</v>
      </c>
      <c r="G12" s="15">
        <f t="shared" si="2"/>
        <v>48747.5</v>
      </c>
      <c r="H12" s="15">
        <f t="shared" si="1"/>
        <v>2811802.55</v>
      </c>
      <c r="I12" s="6"/>
    </row>
    <row r="13" spans="1:9" x14ac:dyDescent="0.25">
      <c r="A13" s="170" t="s">
        <v>40</v>
      </c>
      <c r="B13" s="167"/>
      <c r="C13" s="167"/>
      <c r="D13" s="167"/>
      <c r="E13" s="167"/>
      <c r="F13" s="16">
        <v>2751869.05</v>
      </c>
      <c r="G13" s="16">
        <v>55133.5</v>
      </c>
      <c r="H13" s="18">
        <f t="shared" si="1"/>
        <v>2807002.55</v>
      </c>
      <c r="I13" s="6"/>
    </row>
    <row r="14" spans="1:9" x14ac:dyDescent="0.25">
      <c r="A14" s="171" t="s">
        <v>41</v>
      </c>
      <c r="B14" s="168"/>
      <c r="C14" s="168"/>
      <c r="D14" s="168"/>
      <c r="E14" s="168"/>
      <c r="F14" s="19">
        <v>11186</v>
      </c>
      <c r="G14" s="19">
        <v>-6386</v>
      </c>
      <c r="H14" s="18">
        <f t="shared" si="1"/>
        <v>4800</v>
      </c>
      <c r="I14" s="6"/>
    </row>
    <row r="15" spans="1:9" x14ac:dyDescent="0.25">
      <c r="A15" s="145" t="s">
        <v>42</v>
      </c>
      <c r="B15" s="146"/>
      <c r="C15" s="146"/>
      <c r="D15" s="146"/>
      <c r="E15" s="146"/>
      <c r="F15" s="15">
        <f t="shared" ref="F15:H15" si="3">F9-F12</f>
        <v>-69110</v>
      </c>
      <c r="G15" s="15">
        <f t="shared" si="3"/>
        <v>265197.28000000003</v>
      </c>
      <c r="H15" s="15">
        <f t="shared" si="3"/>
        <v>196087.28000000026</v>
      </c>
      <c r="I15" s="6"/>
    </row>
    <row r="16" spans="1:9" ht="18.75" x14ac:dyDescent="0.25">
      <c r="A16" s="69"/>
      <c r="B16" s="73"/>
      <c r="C16" s="73"/>
      <c r="D16" s="73"/>
      <c r="E16" s="73"/>
      <c r="F16" s="74"/>
      <c r="G16" s="74"/>
      <c r="H16" s="74"/>
      <c r="I16" s="6"/>
    </row>
    <row r="17" spans="1:10" ht="15.75" x14ac:dyDescent="0.25">
      <c r="A17" s="142" t="s">
        <v>43</v>
      </c>
      <c r="B17" s="143"/>
      <c r="C17" s="143"/>
      <c r="D17" s="143"/>
      <c r="E17" s="143"/>
      <c r="F17" s="143"/>
      <c r="G17" s="143"/>
      <c r="H17" s="143"/>
      <c r="I17" s="6"/>
    </row>
    <row r="18" spans="1:10" ht="18.75" x14ac:dyDescent="0.25">
      <c r="A18" s="69"/>
      <c r="B18" s="73"/>
      <c r="C18" s="73"/>
      <c r="D18" s="73"/>
      <c r="E18" s="73"/>
      <c r="F18" s="74"/>
      <c r="G18" s="74"/>
      <c r="H18" s="74"/>
      <c r="I18" s="6"/>
    </row>
    <row r="19" spans="1:10" ht="25.5" x14ac:dyDescent="0.25">
      <c r="A19" s="150" t="s">
        <v>34</v>
      </c>
      <c r="B19" s="151"/>
      <c r="C19" s="151"/>
      <c r="D19" s="151"/>
      <c r="E19" s="152"/>
      <c r="F19" s="13" t="s">
        <v>90</v>
      </c>
      <c r="G19" s="13" t="s">
        <v>35</v>
      </c>
      <c r="H19" s="13" t="s">
        <v>91</v>
      </c>
      <c r="I19" s="6"/>
    </row>
    <row r="20" spans="1:10" x14ac:dyDescent="0.25">
      <c r="A20" s="153">
        <v>1</v>
      </c>
      <c r="B20" s="154"/>
      <c r="C20" s="154"/>
      <c r="D20" s="154"/>
      <c r="E20" s="155"/>
      <c r="F20" s="14">
        <v>2</v>
      </c>
      <c r="G20" s="14">
        <v>3</v>
      </c>
      <c r="H20" s="14">
        <v>4</v>
      </c>
      <c r="I20" s="6"/>
    </row>
    <row r="21" spans="1:10" x14ac:dyDescent="0.25">
      <c r="A21" s="171" t="s">
        <v>44</v>
      </c>
      <c r="B21" s="168"/>
      <c r="C21" s="168"/>
      <c r="D21" s="168"/>
      <c r="E21" s="168"/>
      <c r="F21" s="19">
        <v>0</v>
      </c>
      <c r="G21" s="19">
        <v>0</v>
      </c>
      <c r="H21" s="18">
        <f>F21+G21</f>
        <v>0</v>
      </c>
      <c r="I21" s="6"/>
    </row>
    <row r="22" spans="1:10" x14ac:dyDescent="0.25">
      <c r="A22" s="171" t="s">
        <v>45</v>
      </c>
      <c r="B22" s="168"/>
      <c r="C22" s="168"/>
      <c r="D22" s="168"/>
      <c r="E22" s="168"/>
      <c r="F22" s="19">
        <v>0</v>
      </c>
      <c r="G22" s="19">
        <v>0</v>
      </c>
      <c r="H22" s="18">
        <f>F22+G22</f>
        <v>0</v>
      </c>
      <c r="I22" s="6"/>
    </row>
    <row r="23" spans="1:10" x14ac:dyDescent="0.25">
      <c r="A23" s="145" t="s">
        <v>27</v>
      </c>
      <c r="B23" s="146"/>
      <c r="C23" s="146"/>
      <c r="D23" s="146"/>
      <c r="E23" s="146"/>
      <c r="F23" s="15">
        <f t="shared" ref="F23:H23" si="4">F21-F22</f>
        <v>0</v>
      </c>
      <c r="G23" s="15">
        <f t="shared" si="4"/>
        <v>0</v>
      </c>
      <c r="H23" s="15">
        <f t="shared" si="4"/>
        <v>0</v>
      </c>
      <c r="I23" s="6"/>
    </row>
    <row r="24" spans="1:10" x14ac:dyDescent="0.25">
      <c r="A24" s="145" t="s">
        <v>46</v>
      </c>
      <c r="B24" s="146"/>
      <c r="C24" s="146"/>
      <c r="D24" s="146"/>
      <c r="E24" s="146"/>
      <c r="F24" s="15">
        <f t="shared" ref="F24:H24" si="5">F15+F23</f>
        <v>-69110</v>
      </c>
      <c r="G24" s="15">
        <f t="shared" si="5"/>
        <v>265197.28000000003</v>
      </c>
      <c r="H24" s="15">
        <f t="shared" si="5"/>
        <v>196087.28000000026</v>
      </c>
      <c r="I24" s="6"/>
    </row>
    <row r="25" spans="1:10" ht="18.75" x14ac:dyDescent="0.25">
      <c r="A25" s="86"/>
      <c r="B25" s="87"/>
      <c r="C25" s="87"/>
      <c r="D25" s="87"/>
      <c r="E25" s="87"/>
      <c r="F25" s="88"/>
      <c r="G25" s="88"/>
      <c r="H25" s="89"/>
      <c r="I25" s="6"/>
    </row>
    <row r="26" spans="1:10" ht="15.75" x14ac:dyDescent="0.25">
      <c r="A26" s="142" t="s">
        <v>47</v>
      </c>
      <c r="B26" s="143"/>
      <c r="C26" s="143"/>
      <c r="D26" s="143"/>
      <c r="E26" s="143"/>
      <c r="F26" s="143"/>
      <c r="G26" s="143"/>
      <c r="H26" s="143"/>
      <c r="I26" s="6"/>
    </row>
    <row r="27" spans="1:10" ht="15.75" x14ac:dyDescent="0.25">
      <c r="A27" s="75"/>
      <c r="B27" s="82"/>
      <c r="C27" s="82"/>
      <c r="D27" s="82"/>
      <c r="E27" s="82"/>
      <c r="F27" s="82"/>
      <c r="G27" s="82"/>
      <c r="H27" s="82"/>
      <c r="I27" s="6"/>
    </row>
    <row r="28" spans="1:10" ht="25.5" x14ac:dyDescent="0.25">
      <c r="A28" s="150" t="s">
        <v>31</v>
      </c>
      <c r="B28" s="151"/>
      <c r="C28" s="151"/>
      <c r="D28" s="151"/>
      <c r="E28" s="152"/>
      <c r="F28" s="13" t="s">
        <v>90</v>
      </c>
      <c r="G28" s="13" t="s">
        <v>35</v>
      </c>
      <c r="H28" s="13" t="s">
        <v>91</v>
      </c>
      <c r="I28" s="6"/>
    </row>
    <row r="29" spans="1:10" x14ac:dyDescent="0.25">
      <c r="A29" s="153">
        <v>1</v>
      </c>
      <c r="B29" s="154"/>
      <c r="C29" s="154"/>
      <c r="D29" s="154"/>
      <c r="E29" s="155"/>
      <c r="F29" s="14">
        <v>2</v>
      </c>
      <c r="G29" s="14">
        <v>3</v>
      </c>
      <c r="H29" s="14">
        <v>4</v>
      </c>
      <c r="I29" s="6"/>
    </row>
    <row r="30" spans="1:10" x14ac:dyDescent="0.25">
      <c r="A30" s="156" t="s">
        <v>48</v>
      </c>
      <c r="B30" s="157"/>
      <c r="C30" s="157"/>
      <c r="D30" s="157"/>
      <c r="E30" s="158"/>
      <c r="F30" s="20">
        <v>0</v>
      </c>
      <c r="G30" s="20">
        <f>-G24</f>
        <v>-265197.28000000003</v>
      </c>
      <c r="H30" s="21">
        <f>F30+G30</f>
        <v>-265197.28000000003</v>
      </c>
      <c r="I30" s="6"/>
    </row>
    <row r="31" spans="1:10" x14ac:dyDescent="0.25">
      <c r="A31" s="145" t="s">
        <v>49</v>
      </c>
      <c r="B31" s="146"/>
      <c r="C31" s="146"/>
      <c r="D31" s="146"/>
      <c r="E31" s="146"/>
      <c r="F31" s="22">
        <v>0</v>
      </c>
      <c r="G31" s="22">
        <v>0</v>
      </c>
      <c r="H31" s="23">
        <f>H24+H30</f>
        <v>-69109.999999999767</v>
      </c>
      <c r="I31" s="6"/>
    </row>
    <row r="32" spans="1:10" ht="39.950000000000003" customHeight="1" x14ac:dyDescent="0.25">
      <c r="A32" s="161" t="s">
        <v>50</v>
      </c>
      <c r="B32" s="162"/>
      <c r="C32" s="162"/>
      <c r="D32" s="162"/>
      <c r="E32" s="163"/>
      <c r="F32" s="22">
        <f>F15+F23+F30-F31</f>
        <v>-69110</v>
      </c>
      <c r="G32" s="22">
        <f>G15+G23+G30-G31</f>
        <v>0</v>
      </c>
      <c r="H32" s="23">
        <f>H15+H23+H30-H31</f>
        <v>0</v>
      </c>
      <c r="I32" s="6"/>
      <c r="J32" s="109"/>
    </row>
    <row r="33" spans="1:9" ht="15.75" x14ac:dyDescent="0.25">
      <c r="A33" s="76"/>
      <c r="B33" s="83"/>
      <c r="C33" s="83"/>
      <c r="D33" s="83"/>
      <c r="E33" s="83"/>
      <c r="F33" s="83"/>
      <c r="G33" s="83"/>
      <c r="H33" s="83"/>
      <c r="I33" s="6"/>
    </row>
    <row r="34" spans="1:9" ht="15.75" x14ac:dyDescent="0.25">
      <c r="A34" s="149" t="s">
        <v>51</v>
      </c>
      <c r="B34" s="149"/>
      <c r="C34" s="149"/>
      <c r="D34" s="149"/>
      <c r="E34" s="149"/>
      <c r="F34" s="149"/>
      <c r="G34" s="149"/>
      <c r="H34" s="149"/>
      <c r="I34" s="6"/>
    </row>
    <row r="35" spans="1:9" ht="18.75" x14ac:dyDescent="0.25">
      <c r="A35" s="77"/>
      <c r="B35" s="78"/>
      <c r="C35" s="78"/>
      <c r="D35" s="78"/>
      <c r="E35" s="78"/>
      <c r="F35" s="79"/>
      <c r="G35" s="79"/>
      <c r="H35" s="79"/>
      <c r="I35" s="6"/>
    </row>
    <row r="36" spans="1:9" ht="25.5" x14ac:dyDescent="0.25">
      <c r="A36" s="150" t="s">
        <v>31</v>
      </c>
      <c r="B36" s="151"/>
      <c r="C36" s="151"/>
      <c r="D36" s="151"/>
      <c r="E36" s="152"/>
      <c r="F36" s="85" t="s">
        <v>90</v>
      </c>
      <c r="G36" s="85" t="s">
        <v>35</v>
      </c>
      <c r="H36" s="85" t="s">
        <v>91</v>
      </c>
      <c r="I36" s="6"/>
    </row>
    <row r="37" spans="1:9" x14ac:dyDescent="0.25">
      <c r="A37" s="153">
        <v>1</v>
      </c>
      <c r="B37" s="154"/>
      <c r="C37" s="154"/>
      <c r="D37" s="154"/>
      <c r="E37" s="155"/>
      <c r="F37" s="14">
        <v>2</v>
      </c>
      <c r="G37" s="14">
        <v>3</v>
      </c>
      <c r="H37" s="14">
        <v>4</v>
      </c>
      <c r="I37" s="6"/>
    </row>
    <row r="38" spans="1:9" x14ac:dyDescent="0.25">
      <c r="A38" s="156" t="s">
        <v>48</v>
      </c>
      <c r="B38" s="157"/>
      <c r="C38" s="157"/>
      <c r="D38" s="157"/>
      <c r="E38" s="158"/>
      <c r="F38" s="20">
        <v>0</v>
      </c>
      <c r="G38" s="20">
        <f>F41</f>
        <v>0</v>
      </c>
      <c r="H38" s="21">
        <f>G41</f>
        <v>0</v>
      </c>
      <c r="I38" s="6"/>
    </row>
    <row r="39" spans="1:9" ht="24.95" customHeight="1" x14ac:dyDescent="0.25">
      <c r="A39" s="156" t="s">
        <v>52</v>
      </c>
      <c r="B39" s="157"/>
      <c r="C39" s="157"/>
      <c r="D39" s="157"/>
      <c r="E39" s="158"/>
      <c r="F39" s="20">
        <v>0</v>
      </c>
      <c r="G39" s="20">
        <v>0</v>
      </c>
      <c r="H39" s="21">
        <v>0</v>
      </c>
      <c r="I39" s="6"/>
    </row>
    <row r="40" spans="1:9" x14ac:dyDescent="0.25">
      <c r="A40" s="156" t="s">
        <v>53</v>
      </c>
      <c r="B40" s="159"/>
      <c r="C40" s="159"/>
      <c r="D40" s="159"/>
      <c r="E40" s="160"/>
      <c r="F40" s="20">
        <v>0</v>
      </c>
      <c r="G40" s="20">
        <v>0</v>
      </c>
      <c r="H40" s="21">
        <v>0</v>
      </c>
      <c r="I40" s="6"/>
    </row>
    <row r="41" spans="1:9" x14ac:dyDescent="0.25">
      <c r="A41" s="145" t="s">
        <v>49</v>
      </c>
      <c r="B41" s="146"/>
      <c r="C41" s="146"/>
      <c r="D41" s="146"/>
      <c r="E41" s="146"/>
      <c r="F41" s="24">
        <f t="shared" ref="F41:H41" si="6">F38-F39+F40</f>
        <v>0</v>
      </c>
      <c r="G41" s="24">
        <f t="shared" si="6"/>
        <v>0</v>
      </c>
      <c r="H41" s="25">
        <f t="shared" si="6"/>
        <v>0</v>
      </c>
      <c r="I41" s="84"/>
    </row>
    <row r="42" spans="1:9" x14ac:dyDescent="0.25">
      <c r="A42" s="84"/>
      <c r="B42" s="84"/>
      <c r="C42" s="84"/>
      <c r="D42" s="84"/>
      <c r="E42" s="84"/>
      <c r="F42" s="84"/>
      <c r="G42" s="84"/>
      <c r="H42" s="84"/>
    </row>
    <row r="43" spans="1:9" x14ac:dyDescent="0.25">
      <c r="A43" s="147"/>
      <c r="B43" s="148"/>
      <c r="C43" s="148"/>
      <c r="D43" s="148"/>
      <c r="E43" s="148"/>
      <c r="F43" s="148"/>
      <c r="G43" s="148"/>
      <c r="H43" s="148"/>
    </row>
  </sheetData>
  <mergeCells count="32">
    <mergeCell ref="A1:H1"/>
    <mergeCell ref="A7:E7"/>
    <mergeCell ref="A8:E8"/>
    <mergeCell ref="A9:E9"/>
    <mergeCell ref="A24:E24"/>
    <mergeCell ref="A10:E10"/>
    <mergeCell ref="A11:E11"/>
    <mergeCell ref="A13:E13"/>
    <mergeCell ref="A14:E14"/>
    <mergeCell ref="A15:E15"/>
    <mergeCell ref="A17:H17"/>
    <mergeCell ref="A19:E19"/>
    <mergeCell ref="A20:E20"/>
    <mergeCell ref="A21:E21"/>
    <mergeCell ref="A22:E22"/>
    <mergeCell ref="A23:E23"/>
    <mergeCell ref="A5:H5"/>
    <mergeCell ref="A3:H3"/>
    <mergeCell ref="A41:E41"/>
    <mergeCell ref="A43:H43"/>
    <mergeCell ref="A34:H34"/>
    <mergeCell ref="A36:E36"/>
    <mergeCell ref="A37:E37"/>
    <mergeCell ref="A38:E38"/>
    <mergeCell ref="A39:E39"/>
    <mergeCell ref="A40:E40"/>
    <mergeCell ref="A26:H26"/>
    <mergeCell ref="A28:E28"/>
    <mergeCell ref="A29:E29"/>
    <mergeCell ref="A30:E30"/>
    <mergeCell ref="A31:E31"/>
    <mergeCell ref="A32:E32"/>
  </mergeCells>
  <pageMargins left="0.7" right="0.7" top="0.75" bottom="0.75" header="0.3" footer="0.3"/>
  <pageSetup paperSize="9" scale="7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4"/>
  <sheetViews>
    <sheetView zoomScaleNormal="100" workbookViewId="0">
      <selection activeCell="B1" sqref="B1:F31"/>
    </sheetView>
  </sheetViews>
  <sheetFormatPr defaultRowHeight="12" x14ac:dyDescent="0.2"/>
  <cols>
    <col min="1" max="1" width="9.140625" style="1"/>
    <col min="2" max="2" width="74.140625" style="33" customWidth="1"/>
    <col min="3" max="6" width="16.7109375" style="33" customWidth="1"/>
    <col min="7" max="16384" width="9.140625" style="1"/>
  </cols>
  <sheetData>
    <row r="2" spans="2:9" s="7" customFormat="1" ht="39.950000000000003" customHeight="1" x14ac:dyDescent="0.25">
      <c r="B2" s="172" t="s">
        <v>92</v>
      </c>
      <c r="C2" s="172"/>
      <c r="D2" s="172"/>
      <c r="E2" s="172"/>
      <c r="F2" s="172"/>
      <c r="G2" s="94"/>
      <c r="H2" s="94"/>
      <c r="I2" s="94"/>
    </row>
    <row r="3" spans="2:9" customFormat="1" ht="18.75" x14ac:dyDescent="0.25">
      <c r="B3" s="69"/>
      <c r="C3" s="69"/>
      <c r="D3" s="69"/>
      <c r="E3" s="69"/>
      <c r="F3" s="69"/>
      <c r="G3" s="84"/>
      <c r="H3" s="84"/>
      <c r="I3" s="84"/>
    </row>
    <row r="4" spans="2:9" customFormat="1" ht="18.75" x14ac:dyDescent="0.25">
      <c r="B4" s="172" t="s">
        <v>26</v>
      </c>
      <c r="C4" s="172"/>
      <c r="D4" s="172"/>
      <c r="E4" s="172"/>
      <c r="F4" s="172"/>
      <c r="G4" s="84"/>
      <c r="H4" s="84"/>
      <c r="I4" s="84"/>
    </row>
    <row r="5" spans="2:9" ht="15.75" customHeight="1" x14ac:dyDescent="0.15">
      <c r="B5" s="69"/>
      <c r="C5" s="69"/>
      <c r="D5" s="69"/>
      <c r="E5" s="69"/>
      <c r="F5" s="69"/>
      <c r="G5" s="92"/>
      <c r="H5" s="92"/>
      <c r="I5" s="92"/>
    </row>
    <row r="6" spans="2:9" ht="18.75" x14ac:dyDescent="0.15">
      <c r="B6" s="172" t="s">
        <v>82</v>
      </c>
      <c r="C6" s="172"/>
      <c r="D6" s="172"/>
      <c r="E6" s="172"/>
      <c r="F6" s="172"/>
      <c r="G6" s="92"/>
      <c r="H6" s="92"/>
      <c r="I6" s="92"/>
    </row>
    <row r="7" spans="2:9" ht="39.950000000000003" customHeight="1" x14ac:dyDescent="0.15">
      <c r="B7" s="69"/>
      <c r="C7" s="69"/>
      <c r="D7" s="69"/>
      <c r="E7" s="69"/>
      <c r="F7" s="69"/>
      <c r="G7" s="92"/>
      <c r="H7" s="92"/>
      <c r="I7" s="92"/>
    </row>
    <row r="8" spans="2:9" ht="20.100000000000001" customHeight="1" x14ac:dyDescent="0.15">
      <c r="B8" s="172" t="s">
        <v>84</v>
      </c>
      <c r="C8" s="172"/>
      <c r="D8" s="172"/>
      <c r="E8" s="172"/>
      <c r="F8" s="172"/>
      <c r="G8" s="92"/>
      <c r="H8" s="92"/>
      <c r="I8" s="92"/>
    </row>
    <row r="9" spans="2:9" ht="24.95" customHeight="1" thickBot="1" x14ac:dyDescent="0.2">
      <c r="B9" s="69"/>
      <c r="C9" s="69"/>
      <c r="D9" s="69"/>
      <c r="E9" s="69"/>
      <c r="F9" s="69"/>
      <c r="G9" s="92"/>
      <c r="H9" s="92"/>
      <c r="I9" s="92"/>
    </row>
    <row r="10" spans="2:9" s="2" customFormat="1" ht="30" customHeight="1" thickBot="1" x14ac:dyDescent="0.2">
      <c r="B10" s="110" t="s">
        <v>93</v>
      </c>
      <c r="C10" s="139" t="s">
        <v>94</v>
      </c>
      <c r="D10" s="139" t="s">
        <v>95</v>
      </c>
      <c r="E10" s="139" t="s">
        <v>96</v>
      </c>
      <c r="F10" s="139" t="s">
        <v>97</v>
      </c>
      <c r="G10" s="93"/>
      <c r="H10" s="93"/>
      <c r="I10" s="93"/>
    </row>
    <row r="11" spans="2:9" ht="24.95" customHeight="1" x14ac:dyDescent="0.25">
      <c r="B11" s="111" t="s">
        <v>98</v>
      </c>
      <c r="C11" s="140"/>
      <c r="D11" s="140"/>
      <c r="E11" s="140"/>
      <c r="F11" s="140"/>
      <c r="G11" s="92"/>
      <c r="H11" s="92"/>
      <c r="I11" s="92"/>
    </row>
    <row r="12" spans="2:9" s="2" customFormat="1" ht="24.95" customHeight="1" x14ac:dyDescent="0.25">
      <c r="B12" s="112" t="s">
        <v>0</v>
      </c>
      <c r="C12" s="113">
        <v>2693945.05</v>
      </c>
      <c r="D12" s="113">
        <v>313944.78000000003</v>
      </c>
      <c r="E12" s="113">
        <v>3007889.83</v>
      </c>
      <c r="F12" s="113">
        <v>111.65</v>
      </c>
      <c r="G12" s="93"/>
      <c r="H12" s="93"/>
      <c r="I12" s="93"/>
    </row>
    <row r="13" spans="2:9" ht="39.950000000000003" customHeight="1" x14ac:dyDescent="0.25">
      <c r="B13" s="112" t="s">
        <v>1</v>
      </c>
      <c r="C13" s="113">
        <v>2494977.71</v>
      </c>
      <c r="D13" s="113">
        <v>307726.65999999997</v>
      </c>
      <c r="E13" s="113">
        <v>2802704.37</v>
      </c>
      <c r="F13" s="113">
        <v>112.33</v>
      </c>
      <c r="G13" s="92"/>
      <c r="H13" s="92"/>
      <c r="I13" s="92"/>
    </row>
    <row r="14" spans="2:9" s="2" customFormat="1" ht="30" customHeight="1" x14ac:dyDescent="0.25">
      <c r="B14" s="112" t="s">
        <v>2</v>
      </c>
      <c r="C14" s="113">
        <v>30</v>
      </c>
      <c r="D14" s="114"/>
      <c r="E14" s="113">
        <v>30</v>
      </c>
      <c r="F14" s="113">
        <v>100</v>
      </c>
      <c r="G14" s="93"/>
      <c r="H14" s="93"/>
      <c r="I14" s="93"/>
    </row>
    <row r="15" spans="2:9" ht="30" customHeight="1" x14ac:dyDescent="0.25">
      <c r="B15" s="112" t="s">
        <v>3</v>
      </c>
      <c r="C15" s="113">
        <v>17200</v>
      </c>
      <c r="D15" s="113">
        <v>900</v>
      </c>
      <c r="E15" s="113">
        <v>18100</v>
      </c>
      <c r="F15" s="113">
        <v>105.23</v>
      </c>
      <c r="G15" s="92"/>
      <c r="H15" s="92"/>
      <c r="I15" s="92"/>
    </row>
    <row r="16" spans="2:9" s="2" customFormat="1" ht="30" customHeight="1" x14ac:dyDescent="0.25">
      <c r="B16" s="112" t="s">
        <v>4</v>
      </c>
      <c r="C16" s="113">
        <v>25770</v>
      </c>
      <c r="D16" s="113">
        <v>300</v>
      </c>
      <c r="E16" s="113">
        <v>26070</v>
      </c>
      <c r="F16" s="113">
        <v>101.16</v>
      </c>
      <c r="G16" s="93"/>
      <c r="H16" s="93"/>
      <c r="I16" s="93"/>
    </row>
    <row r="17" spans="2:9" ht="30" customHeight="1" x14ac:dyDescent="0.25">
      <c r="B17" s="112" t="s">
        <v>5</v>
      </c>
      <c r="C17" s="113">
        <v>155967.34</v>
      </c>
      <c r="D17" s="113">
        <v>5018.12</v>
      </c>
      <c r="E17" s="113">
        <v>160985.46</v>
      </c>
      <c r="F17" s="113">
        <v>103.22</v>
      </c>
      <c r="G17" s="92"/>
      <c r="H17" s="92"/>
      <c r="I17" s="92"/>
    </row>
    <row r="18" spans="2:9" s="3" customFormat="1" ht="30" customHeight="1" x14ac:dyDescent="0.25">
      <c r="B18" s="115" t="s">
        <v>99</v>
      </c>
      <c r="C18" s="116">
        <v>2693945.05</v>
      </c>
      <c r="D18" s="116">
        <v>313944.78000000003</v>
      </c>
      <c r="E18" s="116">
        <v>3007889.83</v>
      </c>
      <c r="F18" s="116">
        <v>111.65</v>
      </c>
      <c r="G18" s="92"/>
      <c r="H18" s="92"/>
      <c r="I18" s="92"/>
    </row>
    <row r="19" spans="2:9" ht="24.95" customHeight="1" x14ac:dyDescent="0.25">
      <c r="B19" s="112" t="s">
        <v>6</v>
      </c>
      <c r="C19" s="113">
        <v>2751869.05</v>
      </c>
      <c r="D19" s="113">
        <v>55133.5</v>
      </c>
      <c r="E19" s="113">
        <v>2807002.55</v>
      </c>
      <c r="F19" s="113">
        <v>102</v>
      </c>
      <c r="G19" s="92"/>
      <c r="H19" s="92"/>
      <c r="I19" s="92"/>
    </row>
    <row r="20" spans="2:9" ht="24.95" customHeight="1" x14ac:dyDescent="0.25">
      <c r="B20" s="112" t="s">
        <v>7</v>
      </c>
      <c r="C20" s="113">
        <v>2469235.16</v>
      </c>
      <c r="D20" s="113">
        <v>61705.34</v>
      </c>
      <c r="E20" s="113">
        <v>2530940.5</v>
      </c>
      <c r="F20" s="113">
        <v>102.5</v>
      </c>
      <c r="G20" s="92"/>
      <c r="H20" s="92"/>
      <c r="I20" s="92"/>
    </row>
    <row r="21" spans="2:9" ht="30" customHeight="1" x14ac:dyDescent="0.25">
      <c r="B21" s="112" t="s">
        <v>8</v>
      </c>
      <c r="C21" s="113">
        <v>279383.89</v>
      </c>
      <c r="D21" s="113">
        <v>-5632.84</v>
      </c>
      <c r="E21" s="113">
        <v>273751.05</v>
      </c>
      <c r="F21" s="113">
        <v>97.98</v>
      </c>
      <c r="G21" s="92"/>
      <c r="H21" s="92"/>
      <c r="I21" s="92"/>
    </row>
    <row r="22" spans="2:9" ht="24.95" customHeight="1" x14ac:dyDescent="0.25">
      <c r="B22" s="112" t="s">
        <v>9</v>
      </c>
      <c r="C22" s="113">
        <v>931</v>
      </c>
      <c r="D22" s="113">
        <v>-810</v>
      </c>
      <c r="E22" s="113">
        <v>121</v>
      </c>
      <c r="F22" s="113">
        <v>13</v>
      </c>
      <c r="G22" s="92"/>
      <c r="H22" s="92"/>
      <c r="I22" s="92"/>
    </row>
    <row r="23" spans="2:9" ht="24.95" customHeight="1" x14ac:dyDescent="0.25">
      <c r="B23" s="112" t="s">
        <v>10</v>
      </c>
      <c r="C23" s="113">
        <v>600</v>
      </c>
      <c r="D23" s="113">
        <v>-300</v>
      </c>
      <c r="E23" s="113">
        <v>300</v>
      </c>
      <c r="F23" s="113">
        <v>50</v>
      </c>
      <c r="G23" s="92"/>
      <c r="H23" s="92"/>
      <c r="I23" s="92"/>
    </row>
    <row r="24" spans="2:9" ht="24.95" customHeight="1" x14ac:dyDescent="0.25">
      <c r="B24" s="112" t="s">
        <v>100</v>
      </c>
      <c r="C24" s="113">
        <v>1719</v>
      </c>
      <c r="D24" s="113">
        <v>171</v>
      </c>
      <c r="E24" s="113">
        <v>1890</v>
      </c>
      <c r="F24" s="113">
        <v>109.95</v>
      </c>
      <c r="G24" s="92"/>
      <c r="H24" s="92"/>
      <c r="I24" s="92"/>
    </row>
    <row r="25" spans="2:9" ht="24.95" customHeight="1" x14ac:dyDescent="0.25">
      <c r="B25" s="112" t="s">
        <v>12</v>
      </c>
      <c r="C25" s="113">
        <v>11186</v>
      </c>
      <c r="D25" s="113">
        <v>-6386</v>
      </c>
      <c r="E25" s="113">
        <v>4800</v>
      </c>
      <c r="F25" s="113">
        <v>42.91</v>
      </c>
      <c r="G25" s="92"/>
      <c r="H25" s="92"/>
      <c r="I25" s="92"/>
    </row>
    <row r="26" spans="2:9" ht="24.95" customHeight="1" x14ac:dyDescent="0.25">
      <c r="B26" s="112" t="s">
        <v>13</v>
      </c>
      <c r="C26" s="113">
        <v>11186</v>
      </c>
      <c r="D26" s="113">
        <v>-6386</v>
      </c>
      <c r="E26" s="113">
        <v>4800</v>
      </c>
      <c r="F26" s="113">
        <v>42.91</v>
      </c>
      <c r="G26" s="92"/>
      <c r="H26" s="92"/>
      <c r="I26" s="92"/>
    </row>
    <row r="27" spans="2:9" ht="24.95" customHeight="1" x14ac:dyDescent="0.25">
      <c r="B27" s="115" t="s">
        <v>101</v>
      </c>
      <c r="C27" s="116">
        <v>2763055.05</v>
      </c>
      <c r="D27" s="116">
        <v>48747.5</v>
      </c>
      <c r="E27" s="116">
        <v>2811802.55</v>
      </c>
      <c r="F27" s="116">
        <v>101.76</v>
      </c>
      <c r="G27" s="92"/>
      <c r="H27" s="92"/>
      <c r="I27" s="92"/>
    </row>
    <row r="28" spans="2:9" ht="15.75" x14ac:dyDescent="0.15">
      <c r="B28" s="29" t="s">
        <v>10</v>
      </c>
      <c r="C28" s="31">
        <v>800</v>
      </c>
      <c r="D28" s="34">
        <v>-200</v>
      </c>
      <c r="E28" s="31">
        <f t="shared" ref="E28:E29" si="0">C28+D28</f>
        <v>600</v>
      </c>
      <c r="F28" s="31">
        <f t="shared" ref="F28:F31" si="1">E28/C28*100</f>
        <v>75</v>
      </c>
      <c r="G28" s="92"/>
      <c r="H28" s="92"/>
      <c r="I28" s="92"/>
    </row>
    <row r="29" spans="2:9" ht="15.75" x14ac:dyDescent="0.15">
      <c r="B29" s="29" t="s">
        <v>11</v>
      </c>
      <c r="C29" s="34">
        <v>1620</v>
      </c>
      <c r="D29" s="31">
        <v>99</v>
      </c>
      <c r="E29" s="31">
        <f t="shared" si="0"/>
        <v>1719</v>
      </c>
      <c r="F29" s="30">
        <f t="shared" si="1"/>
        <v>106.11111111111111</v>
      </c>
      <c r="G29" s="92"/>
      <c r="H29" s="92"/>
      <c r="I29" s="92"/>
    </row>
    <row r="30" spans="2:9" ht="15.75" x14ac:dyDescent="0.15">
      <c r="B30" s="28" t="s">
        <v>12</v>
      </c>
      <c r="C30" s="30">
        <f>C31</f>
        <v>15400</v>
      </c>
      <c r="D30" s="30">
        <f t="shared" ref="D30:E30" si="2">D31</f>
        <v>902.63</v>
      </c>
      <c r="E30" s="30">
        <f t="shared" si="2"/>
        <v>16302.63</v>
      </c>
      <c r="F30" s="30">
        <f t="shared" si="1"/>
        <v>105.86123376623375</v>
      </c>
      <c r="G30" s="92"/>
      <c r="H30" s="92"/>
      <c r="I30" s="92"/>
    </row>
    <row r="31" spans="2:9" ht="15.75" x14ac:dyDescent="0.15">
      <c r="B31" s="29" t="s">
        <v>13</v>
      </c>
      <c r="C31" s="31">
        <v>15400</v>
      </c>
      <c r="D31" s="31">
        <v>902.63</v>
      </c>
      <c r="E31" s="31">
        <f>C31+D31</f>
        <v>16302.63</v>
      </c>
      <c r="F31" s="31">
        <f t="shared" si="1"/>
        <v>105.86123376623375</v>
      </c>
      <c r="G31" s="92"/>
      <c r="H31" s="92"/>
      <c r="I31" s="92"/>
    </row>
    <row r="32" spans="2:9" x14ac:dyDescent="0.2">
      <c r="B32" s="32"/>
      <c r="C32" s="32"/>
      <c r="D32" s="32"/>
      <c r="E32" s="32"/>
      <c r="F32" s="32"/>
      <c r="G32" s="92"/>
      <c r="H32" s="92"/>
      <c r="I32" s="92"/>
    </row>
    <row r="33" spans="2:9" x14ac:dyDescent="0.2">
      <c r="B33" s="32"/>
      <c r="C33" s="32"/>
      <c r="D33" s="32"/>
      <c r="E33" s="32"/>
      <c r="F33" s="32"/>
      <c r="G33" s="92"/>
      <c r="H33" s="92"/>
      <c r="I33" s="92"/>
    </row>
    <row r="34" spans="2:9" x14ac:dyDescent="0.2">
      <c r="G34" s="92"/>
      <c r="H34" s="92"/>
      <c r="I34" s="92"/>
    </row>
  </sheetData>
  <mergeCells count="4">
    <mergeCell ref="B8:F8"/>
    <mergeCell ref="B4:F4"/>
    <mergeCell ref="B2:F2"/>
    <mergeCell ref="B6:F6"/>
  </mergeCells>
  <pageMargins left="0.22312499999999999" right="0.75" top="1" bottom="1" header="0.5" footer="0.5"/>
  <pageSetup paperSize="9" scale="65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1DB87-CFFB-476E-B944-BA2FDF91C852}">
  <sheetPr>
    <pageSetUpPr fitToPage="1"/>
  </sheetPr>
  <dimension ref="A1:G154"/>
  <sheetViews>
    <sheetView zoomScaleNormal="100" workbookViewId="0">
      <selection sqref="A1:E154"/>
    </sheetView>
  </sheetViews>
  <sheetFormatPr defaultRowHeight="15" x14ac:dyDescent="0.25"/>
  <cols>
    <col min="1" max="1" width="52.85546875" style="33" customWidth="1"/>
    <col min="2" max="5" width="16.7109375" style="33" customWidth="1"/>
  </cols>
  <sheetData>
    <row r="1" spans="1:7" s="7" customFormat="1" ht="35.1" customHeight="1" x14ac:dyDescent="0.25">
      <c r="A1" s="142" t="s">
        <v>92</v>
      </c>
      <c r="B1" s="142"/>
      <c r="C1" s="142"/>
      <c r="D1" s="142"/>
      <c r="E1" s="142"/>
      <c r="F1" s="91"/>
      <c r="G1" s="91"/>
    </row>
    <row r="2" spans="1:7" ht="15.75" customHeight="1" x14ac:dyDescent="0.25">
      <c r="A2" s="69"/>
      <c r="B2" s="69"/>
      <c r="C2" s="69"/>
      <c r="D2" s="69"/>
      <c r="E2" s="69"/>
      <c r="F2" s="6"/>
      <c r="G2" s="6"/>
    </row>
    <row r="3" spans="1:7" ht="15.75" customHeight="1" x14ac:dyDescent="0.25">
      <c r="A3" s="142" t="s">
        <v>26</v>
      </c>
      <c r="B3" s="142"/>
      <c r="C3" s="142"/>
      <c r="D3" s="142"/>
      <c r="E3" s="142"/>
      <c r="F3" s="6"/>
      <c r="G3" s="6"/>
    </row>
    <row r="4" spans="1:7" ht="15.75" customHeight="1" x14ac:dyDescent="0.25">
      <c r="A4" s="69"/>
      <c r="B4" s="69"/>
      <c r="C4" s="69"/>
      <c r="D4" s="69"/>
      <c r="E4" s="69"/>
      <c r="F4" s="6"/>
      <c r="G4" s="6"/>
    </row>
    <row r="5" spans="1:7" ht="15.75" x14ac:dyDescent="0.25">
      <c r="A5" s="142" t="s">
        <v>82</v>
      </c>
      <c r="B5" s="142"/>
      <c r="C5" s="142"/>
      <c r="D5" s="142"/>
      <c r="E5" s="142"/>
      <c r="F5" s="6"/>
      <c r="G5" s="6"/>
    </row>
    <row r="6" spans="1:7" ht="18.75" x14ac:dyDescent="0.25">
      <c r="A6" s="69"/>
      <c r="B6" s="69"/>
      <c r="C6" s="69"/>
      <c r="D6" s="69"/>
      <c r="E6" s="69"/>
      <c r="F6" s="6"/>
      <c r="G6" s="6"/>
    </row>
    <row r="7" spans="1:7" ht="15.75" x14ac:dyDescent="0.25">
      <c r="A7" s="142" t="s">
        <v>83</v>
      </c>
      <c r="B7" s="142"/>
      <c r="C7" s="142"/>
      <c r="D7" s="142"/>
      <c r="E7" s="142"/>
      <c r="F7" s="6"/>
      <c r="G7" s="6"/>
    </row>
    <row r="8" spans="1:7" ht="16.5" thickBot="1" x14ac:dyDescent="0.3">
      <c r="A8" s="75"/>
      <c r="B8" s="75"/>
      <c r="C8" s="75"/>
      <c r="D8" s="75"/>
      <c r="E8" s="75"/>
      <c r="F8" s="6"/>
      <c r="G8" s="6"/>
    </row>
    <row r="9" spans="1:7" ht="48" thickBot="1" x14ac:dyDescent="0.3">
      <c r="A9" s="110" t="s">
        <v>93</v>
      </c>
      <c r="B9" s="139" t="s">
        <v>94</v>
      </c>
      <c r="C9" s="139" t="s">
        <v>95</v>
      </c>
      <c r="D9" s="139" t="s">
        <v>96</v>
      </c>
      <c r="E9" s="139" t="s">
        <v>102</v>
      </c>
      <c r="F9" s="6"/>
      <c r="G9" s="6"/>
    </row>
    <row r="10" spans="1:7" ht="15.75" x14ac:dyDescent="0.25">
      <c r="A10" s="112" t="s">
        <v>98</v>
      </c>
      <c r="B10" s="114"/>
      <c r="C10" s="114"/>
      <c r="D10" s="114"/>
      <c r="E10" s="114"/>
      <c r="F10" s="6"/>
      <c r="G10" s="6"/>
    </row>
    <row r="11" spans="1:7" ht="15.75" x14ac:dyDescent="0.25">
      <c r="A11" s="112" t="s">
        <v>0</v>
      </c>
      <c r="B11" s="113">
        <v>2693945.05</v>
      </c>
      <c r="C11" s="113">
        <v>313944.78000000003</v>
      </c>
      <c r="D11" s="113">
        <v>3007889.83</v>
      </c>
      <c r="E11" s="113">
        <v>111.65</v>
      </c>
      <c r="F11" s="6"/>
      <c r="G11" s="6"/>
    </row>
    <row r="12" spans="1:7" ht="31.5" x14ac:dyDescent="0.25">
      <c r="A12" s="112" t="s">
        <v>1</v>
      </c>
      <c r="B12" s="113">
        <v>2494977.71</v>
      </c>
      <c r="C12" s="113">
        <v>307726.65999999997</v>
      </c>
      <c r="D12" s="113">
        <v>2802704.37</v>
      </c>
      <c r="E12" s="113">
        <v>112.33</v>
      </c>
      <c r="F12" s="6"/>
      <c r="G12" s="6"/>
    </row>
    <row r="13" spans="1:7" ht="15.75" x14ac:dyDescent="0.25">
      <c r="A13" s="117" t="s">
        <v>22</v>
      </c>
      <c r="B13" s="118">
        <v>2494977.71</v>
      </c>
      <c r="C13" s="118">
        <v>307726.65999999997</v>
      </c>
      <c r="D13" s="118">
        <v>2802704.37</v>
      </c>
      <c r="E13" s="118">
        <v>112.33</v>
      </c>
      <c r="F13" s="6"/>
      <c r="G13" s="6"/>
    </row>
    <row r="14" spans="1:7" ht="15.75" x14ac:dyDescent="0.25">
      <c r="A14" s="117" t="s">
        <v>103</v>
      </c>
      <c r="B14" s="118">
        <v>2444977.71</v>
      </c>
      <c r="C14" s="118">
        <v>285350.49</v>
      </c>
      <c r="D14" s="118">
        <v>2730328.2</v>
      </c>
      <c r="E14" s="118">
        <v>111.67</v>
      </c>
      <c r="F14" s="6"/>
      <c r="G14" s="6"/>
    </row>
    <row r="15" spans="1:7" ht="31.5" x14ac:dyDescent="0.25">
      <c r="A15" s="117" t="s">
        <v>104</v>
      </c>
      <c r="B15" s="118">
        <v>2444977.71</v>
      </c>
      <c r="C15" s="118">
        <v>285350.49</v>
      </c>
      <c r="D15" s="118">
        <v>2730328.2</v>
      </c>
      <c r="E15" s="118">
        <v>111.67</v>
      </c>
      <c r="F15" s="6"/>
      <c r="G15" s="6"/>
    </row>
    <row r="16" spans="1:7" ht="31.5" x14ac:dyDescent="0.25">
      <c r="A16" s="117" t="s">
        <v>105</v>
      </c>
      <c r="B16" s="118">
        <v>2444977.71</v>
      </c>
      <c r="C16" s="118">
        <v>285350.49</v>
      </c>
      <c r="D16" s="118">
        <v>2730328.2</v>
      </c>
      <c r="E16" s="118">
        <v>111.67</v>
      </c>
      <c r="F16" s="6"/>
      <c r="G16" s="90"/>
    </row>
    <row r="17" spans="1:7" ht="15.75" x14ac:dyDescent="0.25">
      <c r="A17" s="117" t="s">
        <v>106</v>
      </c>
      <c r="B17" s="118">
        <v>50000</v>
      </c>
      <c r="C17" s="118">
        <v>22376.17</v>
      </c>
      <c r="D17" s="118">
        <v>72376.17</v>
      </c>
      <c r="E17" s="118">
        <v>144.75</v>
      </c>
      <c r="F17" s="6"/>
      <c r="G17" s="6"/>
    </row>
    <row r="18" spans="1:7" ht="15.75" x14ac:dyDescent="0.25">
      <c r="A18" s="117" t="s">
        <v>107</v>
      </c>
      <c r="B18" s="118">
        <v>50000</v>
      </c>
      <c r="C18" s="118">
        <v>22376.17</v>
      </c>
      <c r="D18" s="118">
        <v>72376.17</v>
      </c>
      <c r="E18" s="118">
        <v>144.75</v>
      </c>
      <c r="F18" s="6"/>
      <c r="G18" s="6"/>
    </row>
    <row r="19" spans="1:7" ht="31.5" x14ac:dyDescent="0.25">
      <c r="A19" s="117" t="s">
        <v>108</v>
      </c>
      <c r="B19" s="118">
        <v>50000</v>
      </c>
      <c r="C19" s="118">
        <v>22376.17</v>
      </c>
      <c r="D19" s="118">
        <v>72376.17</v>
      </c>
      <c r="E19" s="118">
        <v>144.75</v>
      </c>
      <c r="F19" s="6"/>
      <c r="G19" s="6"/>
    </row>
    <row r="20" spans="1:7" ht="15.75" x14ac:dyDescent="0.25">
      <c r="A20" s="112" t="s">
        <v>2</v>
      </c>
      <c r="B20" s="113">
        <v>30</v>
      </c>
      <c r="C20" s="114"/>
      <c r="D20" s="113">
        <v>30</v>
      </c>
      <c r="E20" s="113">
        <v>100</v>
      </c>
      <c r="F20" s="6"/>
      <c r="G20" s="6"/>
    </row>
    <row r="21" spans="1:7" ht="15.75" x14ac:dyDescent="0.25">
      <c r="A21" s="117" t="s">
        <v>17</v>
      </c>
      <c r="B21" s="118">
        <v>30</v>
      </c>
      <c r="C21" s="119"/>
      <c r="D21" s="118">
        <v>30</v>
      </c>
      <c r="E21" s="118">
        <v>100</v>
      </c>
      <c r="F21" s="6"/>
      <c r="G21" s="6"/>
    </row>
    <row r="22" spans="1:7" ht="15.75" x14ac:dyDescent="0.25">
      <c r="A22" s="117" t="s">
        <v>18</v>
      </c>
      <c r="B22" s="118">
        <v>30</v>
      </c>
      <c r="C22" s="119"/>
      <c r="D22" s="118">
        <v>30</v>
      </c>
      <c r="E22" s="118">
        <v>100</v>
      </c>
      <c r="F22" s="6"/>
      <c r="G22" s="6"/>
    </row>
    <row r="23" spans="1:7" ht="31.5" x14ac:dyDescent="0.25">
      <c r="A23" s="117" t="s">
        <v>109</v>
      </c>
      <c r="B23" s="118">
        <v>30</v>
      </c>
      <c r="C23" s="119"/>
      <c r="D23" s="118">
        <v>30</v>
      </c>
      <c r="E23" s="118">
        <v>100</v>
      </c>
      <c r="F23" s="6"/>
      <c r="G23" s="6"/>
    </row>
    <row r="24" spans="1:7" ht="31.5" x14ac:dyDescent="0.25">
      <c r="A24" s="117" t="s">
        <v>110</v>
      </c>
      <c r="B24" s="118">
        <v>30</v>
      </c>
      <c r="C24" s="119"/>
      <c r="D24" s="118">
        <v>30</v>
      </c>
      <c r="E24" s="118">
        <v>100</v>
      </c>
      <c r="F24" s="6"/>
      <c r="G24" s="6"/>
    </row>
    <row r="25" spans="1:7" ht="31.5" x14ac:dyDescent="0.25">
      <c r="A25" s="112" t="s">
        <v>3</v>
      </c>
      <c r="B25" s="113">
        <v>17200</v>
      </c>
      <c r="C25" s="113">
        <v>900</v>
      </c>
      <c r="D25" s="113">
        <v>18100</v>
      </c>
      <c r="E25" s="113">
        <v>105.23</v>
      </c>
      <c r="F25" s="6"/>
      <c r="G25" s="6"/>
    </row>
    <row r="26" spans="1:7" ht="15.75" x14ac:dyDescent="0.25">
      <c r="A26" s="117" t="s">
        <v>19</v>
      </c>
      <c r="B26" s="118">
        <v>17200</v>
      </c>
      <c r="C26" s="118">
        <v>900</v>
      </c>
      <c r="D26" s="118">
        <v>18100</v>
      </c>
      <c r="E26" s="118">
        <v>105.23</v>
      </c>
      <c r="F26" s="6"/>
      <c r="G26" s="6"/>
    </row>
    <row r="27" spans="1:7" ht="31.5" x14ac:dyDescent="0.25">
      <c r="A27" s="117" t="s">
        <v>20</v>
      </c>
      <c r="B27" s="118">
        <v>17200</v>
      </c>
      <c r="C27" s="118">
        <v>900</v>
      </c>
      <c r="D27" s="118">
        <v>18100</v>
      </c>
      <c r="E27" s="118">
        <v>105.23</v>
      </c>
      <c r="F27" s="6"/>
      <c r="G27" s="6"/>
    </row>
    <row r="28" spans="1:7" ht="31.5" x14ac:dyDescent="0.25">
      <c r="A28" s="117" t="s">
        <v>111</v>
      </c>
      <c r="B28" s="118">
        <v>17200</v>
      </c>
      <c r="C28" s="118">
        <v>900</v>
      </c>
      <c r="D28" s="118">
        <v>18100</v>
      </c>
      <c r="E28" s="118">
        <v>105.23</v>
      </c>
      <c r="F28" s="6"/>
      <c r="G28" s="6"/>
    </row>
    <row r="29" spans="1:7" ht="31.5" x14ac:dyDescent="0.25">
      <c r="A29" s="117" t="s">
        <v>112</v>
      </c>
      <c r="B29" s="118">
        <v>17200</v>
      </c>
      <c r="C29" s="118">
        <v>900</v>
      </c>
      <c r="D29" s="118">
        <v>18100</v>
      </c>
      <c r="E29" s="118">
        <v>105.23</v>
      </c>
      <c r="F29" s="6"/>
      <c r="G29" s="6"/>
    </row>
    <row r="30" spans="1:7" ht="47.25" x14ac:dyDescent="0.25">
      <c r="A30" s="112" t="s">
        <v>4</v>
      </c>
      <c r="B30" s="113">
        <v>25770</v>
      </c>
      <c r="C30" s="113">
        <v>300</v>
      </c>
      <c r="D30" s="113">
        <v>26070</v>
      </c>
      <c r="E30" s="113">
        <v>101.16</v>
      </c>
      <c r="F30" s="6"/>
      <c r="G30" s="6"/>
    </row>
    <row r="31" spans="1:7" ht="15.75" x14ac:dyDescent="0.25">
      <c r="A31" s="117" t="s">
        <v>17</v>
      </c>
      <c r="B31" s="118">
        <v>25470</v>
      </c>
      <c r="C31" s="119"/>
      <c r="D31" s="118">
        <v>25470</v>
      </c>
      <c r="E31" s="118">
        <v>100</v>
      </c>
      <c r="F31" s="6"/>
      <c r="G31" s="6"/>
    </row>
    <row r="32" spans="1:7" ht="15.75" x14ac:dyDescent="0.25">
      <c r="A32" s="117" t="s">
        <v>18</v>
      </c>
      <c r="B32" s="118">
        <v>25470</v>
      </c>
      <c r="C32" s="119"/>
      <c r="D32" s="118">
        <v>25470</v>
      </c>
      <c r="E32" s="118">
        <v>100</v>
      </c>
      <c r="F32" s="6"/>
      <c r="G32" s="6"/>
    </row>
    <row r="33" spans="1:7" ht="31.5" x14ac:dyDescent="0.25">
      <c r="A33" s="117" t="s">
        <v>109</v>
      </c>
      <c r="B33" s="118">
        <v>25470</v>
      </c>
      <c r="C33" s="119"/>
      <c r="D33" s="118">
        <v>25470</v>
      </c>
      <c r="E33" s="118">
        <v>100</v>
      </c>
      <c r="F33" s="6"/>
      <c r="G33" s="6"/>
    </row>
    <row r="34" spans="1:7" ht="31.5" x14ac:dyDescent="0.25">
      <c r="A34" s="117" t="s">
        <v>110</v>
      </c>
      <c r="B34" s="118">
        <v>25470</v>
      </c>
      <c r="C34" s="119"/>
      <c r="D34" s="118">
        <v>25470</v>
      </c>
      <c r="E34" s="118">
        <v>100</v>
      </c>
      <c r="F34" s="6"/>
      <c r="G34" s="6"/>
    </row>
    <row r="35" spans="1:7" ht="15.75" x14ac:dyDescent="0.25">
      <c r="A35" s="117" t="s">
        <v>23</v>
      </c>
      <c r="B35" s="118">
        <v>300</v>
      </c>
      <c r="C35" s="118">
        <v>300</v>
      </c>
      <c r="D35" s="118">
        <v>600</v>
      </c>
      <c r="E35" s="118">
        <v>200</v>
      </c>
      <c r="F35" s="6"/>
      <c r="G35" s="6"/>
    </row>
    <row r="36" spans="1:7" ht="15.75" x14ac:dyDescent="0.25">
      <c r="A36" s="117" t="s">
        <v>24</v>
      </c>
      <c r="B36" s="118">
        <v>300</v>
      </c>
      <c r="C36" s="118">
        <v>300</v>
      </c>
      <c r="D36" s="118">
        <v>600</v>
      </c>
      <c r="E36" s="118">
        <v>200</v>
      </c>
      <c r="F36" s="6"/>
      <c r="G36" s="6"/>
    </row>
    <row r="37" spans="1:7" ht="31.5" x14ac:dyDescent="0.25">
      <c r="A37" s="117" t="s">
        <v>113</v>
      </c>
      <c r="B37" s="118">
        <v>300</v>
      </c>
      <c r="C37" s="118">
        <v>300</v>
      </c>
      <c r="D37" s="118">
        <v>600</v>
      </c>
      <c r="E37" s="118">
        <v>200</v>
      </c>
      <c r="F37" s="6"/>
      <c r="G37" s="6"/>
    </row>
    <row r="38" spans="1:7" ht="31.5" x14ac:dyDescent="0.25">
      <c r="A38" s="117" t="s">
        <v>114</v>
      </c>
      <c r="B38" s="118">
        <v>300</v>
      </c>
      <c r="C38" s="118">
        <v>300</v>
      </c>
      <c r="D38" s="118">
        <v>600</v>
      </c>
      <c r="E38" s="118">
        <v>200</v>
      </c>
      <c r="F38" s="6"/>
      <c r="G38" s="6"/>
    </row>
    <row r="39" spans="1:7" ht="31.5" x14ac:dyDescent="0.25">
      <c r="A39" s="112" t="s">
        <v>5</v>
      </c>
      <c r="B39" s="113">
        <v>155967.34</v>
      </c>
      <c r="C39" s="113">
        <v>5018.12</v>
      </c>
      <c r="D39" s="113">
        <v>160985.46</v>
      </c>
      <c r="E39" s="113">
        <v>103.22</v>
      </c>
      <c r="F39" s="6"/>
      <c r="G39" s="6"/>
    </row>
    <row r="40" spans="1:7" ht="15.75" x14ac:dyDescent="0.25">
      <c r="A40" s="117" t="s">
        <v>15</v>
      </c>
      <c r="B40" s="118">
        <v>16853.86</v>
      </c>
      <c r="C40" s="118">
        <v>-2353.6799999999998</v>
      </c>
      <c r="D40" s="118">
        <v>14500.18</v>
      </c>
      <c r="E40" s="118">
        <v>86.03</v>
      </c>
      <c r="F40" s="6"/>
      <c r="G40" s="6"/>
    </row>
    <row r="41" spans="1:7" ht="15.75" x14ac:dyDescent="0.25">
      <c r="A41" s="117" t="s">
        <v>115</v>
      </c>
      <c r="B41" s="119"/>
      <c r="C41" s="118">
        <v>5587.12</v>
      </c>
      <c r="D41" s="118">
        <v>5587.12</v>
      </c>
      <c r="E41" s="119"/>
      <c r="F41" s="6"/>
      <c r="G41" s="6"/>
    </row>
    <row r="42" spans="1:7" ht="15.75" x14ac:dyDescent="0.25">
      <c r="A42" s="117" t="s">
        <v>116</v>
      </c>
      <c r="B42" s="119"/>
      <c r="C42" s="118">
        <v>5587.12</v>
      </c>
      <c r="D42" s="118">
        <v>5587.12</v>
      </c>
      <c r="E42" s="119"/>
      <c r="F42" s="6"/>
      <c r="G42" s="6"/>
    </row>
    <row r="43" spans="1:7" ht="15.75" x14ac:dyDescent="0.25">
      <c r="A43" s="117" t="s">
        <v>117</v>
      </c>
      <c r="B43" s="119"/>
      <c r="C43" s="118">
        <v>5587.12</v>
      </c>
      <c r="D43" s="118">
        <v>5587.12</v>
      </c>
      <c r="E43" s="119"/>
      <c r="F43" s="6"/>
      <c r="G43" s="6"/>
    </row>
    <row r="44" spans="1:7" ht="15.75" x14ac:dyDescent="0.25">
      <c r="A44" s="117" t="s">
        <v>16</v>
      </c>
      <c r="B44" s="118">
        <v>16853.86</v>
      </c>
      <c r="C44" s="118">
        <v>-7940.8</v>
      </c>
      <c r="D44" s="118">
        <v>8913.06</v>
      </c>
      <c r="E44" s="118">
        <v>52.88</v>
      </c>
      <c r="F44" s="6"/>
      <c r="G44" s="6"/>
    </row>
    <row r="45" spans="1:7" ht="15.75" x14ac:dyDescent="0.25">
      <c r="A45" s="117" t="s">
        <v>118</v>
      </c>
      <c r="B45" s="118">
        <v>16853.86</v>
      </c>
      <c r="C45" s="118">
        <v>-7940.8</v>
      </c>
      <c r="D45" s="118">
        <v>8913.06</v>
      </c>
      <c r="E45" s="118">
        <v>52.88</v>
      </c>
      <c r="F45" s="6"/>
      <c r="G45" s="6"/>
    </row>
    <row r="46" spans="1:7" ht="15.75" x14ac:dyDescent="0.25">
      <c r="A46" s="117" t="s">
        <v>19</v>
      </c>
      <c r="B46" s="118">
        <v>131500</v>
      </c>
      <c r="C46" s="118">
        <v>2440.6999999999998</v>
      </c>
      <c r="D46" s="118">
        <v>133940.70000000001</v>
      </c>
      <c r="E46" s="118">
        <v>101.86</v>
      </c>
      <c r="F46" s="6"/>
      <c r="G46" s="6"/>
    </row>
    <row r="47" spans="1:7" ht="15.75" x14ac:dyDescent="0.25">
      <c r="A47" s="117" t="s">
        <v>21</v>
      </c>
      <c r="B47" s="118">
        <v>131500</v>
      </c>
      <c r="C47" s="118">
        <v>2440.6999999999998</v>
      </c>
      <c r="D47" s="118">
        <v>133940.70000000001</v>
      </c>
      <c r="E47" s="118">
        <v>101.86</v>
      </c>
      <c r="F47" s="6"/>
      <c r="G47" s="6"/>
    </row>
    <row r="48" spans="1:7" ht="15.75" x14ac:dyDescent="0.25">
      <c r="A48" s="117" t="s">
        <v>119</v>
      </c>
      <c r="B48" s="118">
        <v>131500</v>
      </c>
      <c r="C48" s="118">
        <v>2440.6999999999998</v>
      </c>
      <c r="D48" s="118">
        <v>133940.70000000001</v>
      </c>
      <c r="E48" s="118">
        <v>101.86</v>
      </c>
      <c r="F48" s="6"/>
      <c r="G48" s="6"/>
    </row>
    <row r="49" spans="1:5" ht="15.75" x14ac:dyDescent="0.25">
      <c r="A49" s="117" t="s">
        <v>22</v>
      </c>
      <c r="B49" s="118">
        <v>7613.48</v>
      </c>
      <c r="C49" s="118">
        <v>4931.1000000000004</v>
      </c>
      <c r="D49" s="118">
        <v>12544.58</v>
      </c>
      <c r="E49" s="118">
        <v>164.77</v>
      </c>
    </row>
    <row r="50" spans="1:5" ht="15.75" x14ac:dyDescent="0.25">
      <c r="A50" s="117" t="s">
        <v>103</v>
      </c>
      <c r="B50" s="118">
        <v>5357.14</v>
      </c>
      <c r="C50" s="118">
        <v>-3675.69</v>
      </c>
      <c r="D50" s="118">
        <v>1681.45</v>
      </c>
      <c r="E50" s="118">
        <v>31.39</v>
      </c>
    </row>
    <row r="51" spans="1:5" ht="31.5" x14ac:dyDescent="0.25">
      <c r="A51" s="117" t="s">
        <v>120</v>
      </c>
      <c r="B51" s="118">
        <v>5357.14</v>
      </c>
      <c r="C51" s="118">
        <v>-3675.69</v>
      </c>
      <c r="D51" s="118">
        <v>1681.45</v>
      </c>
      <c r="E51" s="118">
        <v>31.39</v>
      </c>
    </row>
    <row r="52" spans="1:5" ht="31.5" x14ac:dyDescent="0.25">
      <c r="A52" s="117" t="s">
        <v>121</v>
      </c>
      <c r="B52" s="118">
        <v>5357.14</v>
      </c>
      <c r="C52" s="118">
        <v>-3675.69</v>
      </c>
      <c r="D52" s="118">
        <v>1681.45</v>
      </c>
      <c r="E52" s="118">
        <v>31.39</v>
      </c>
    </row>
    <row r="53" spans="1:5" ht="15.75" x14ac:dyDescent="0.25">
      <c r="A53" s="117" t="s">
        <v>122</v>
      </c>
      <c r="B53" s="118">
        <v>2256.34</v>
      </c>
      <c r="C53" s="118">
        <v>8606.7900000000009</v>
      </c>
      <c r="D53" s="118">
        <v>10863.13</v>
      </c>
      <c r="E53" s="118">
        <v>481.45</v>
      </c>
    </row>
    <row r="54" spans="1:5" ht="31.5" x14ac:dyDescent="0.25">
      <c r="A54" s="117" t="s">
        <v>123</v>
      </c>
      <c r="B54" s="118">
        <v>2256.34</v>
      </c>
      <c r="C54" s="118">
        <v>8606.7900000000009</v>
      </c>
      <c r="D54" s="118">
        <v>10863.13</v>
      </c>
      <c r="E54" s="118">
        <v>481.45</v>
      </c>
    </row>
    <row r="55" spans="1:5" ht="31.5" x14ac:dyDescent="0.25">
      <c r="A55" s="117" t="s">
        <v>124</v>
      </c>
      <c r="B55" s="118">
        <v>2256.34</v>
      </c>
      <c r="C55" s="118">
        <v>8606.7900000000009</v>
      </c>
      <c r="D55" s="118">
        <v>10863.13</v>
      </c>
      <c r="E55" s="118">
        <v>481.45</v>
      </c>
    </row>
    <row r="56" spans="1:5" ht="15.75" x14ac:dyDescent="0.25">
      <c r="A56" s="115" t="s">
        <v>99</v>
      </c>
      <c r="B56" s="116">
        <v>2693945.05</v>
      </c>
      <c r="C56" s="116">
        <v>313944.78000000003</v>
      </c>
      <c r="D56" s="116">
        <v>3007889.83</v>
      </c>
      <c r="E56" s="116">
        <v>111.65</v>
      </c>
    </row>
    <row r="57" spans="1:5" ht="15.75" x14ac:dyDescent="0.25">
      <c r="A57" s="112" t="s">
        <v>6</v>
      </c>
      <c r="B57" s="113">
        <v>2751869.05</v>
      </c>
      <c r="C57" s="113">
        <v>55133.5</v>
      </c>
      <c r="D57" s="113">
        <v>2807002.55</v>
      </c>
      <c r="E57" s="113">
        <v>102</v>
      </c>
    </row>
    <row r="58" spans="1:5" ht="15.75" x14ac:dyDescent="0.25">
      <c r="A58" s="112" t="s">
        <v>7</v>
      </c>
      <c r="B58" s="113">
        <v>2469235.16</v>
      </c>
      <c r="C58" s="113">
        <v>61705.34</v>
      </c>
      <c r="D58" s="113">
        <v>2530940.5</v>
      </c>
      <c r="E58" s="113">
        <v>102.5</v>
      </c>
    </row>
    <row r="59" spans="1:5" ht="15.75" x14ac:dyDescent="0.25">
      <c r="A59" s="117" t="s">
        <v>15</v>
      </c>
      <c r="B59" s="118">
        <v>8653.86</v>
      </c>
      <c r="C59" s="118">
        <v>-4156.74</v>
      </c>
      <c r="D59" s="118">
        <v>4497.12</v>
      </c>
      <c r="E59" s="118">
        <v>51.97</v>
      </c>
    </row>
    <row r="60" spans="1:5" ht="15.75" x14ac:dyDescent="0.25">
      <c r="A60" s="117" t="s">
        <v>115</v>
      </c>
      <c r="B60" s="119"/>
      <c r="C60" s="118">
        <v>4497.12</v>
      </c>
      <c r="D60" s="118">
        <v>4497.12</v>
      </c>
      <c r="E60" s="119"/>
    </row>
    <row r="61" spans="1:5" ht="15.75" x14ac:dyDescent="0.25">
      <c r="A61" s="117" t="s">
        <v>116</v>
      </c>
      <c r="B61" s="119"/>
      <c r="C61" s="118">
        <v>4497.12</v>
      </c>
      <c r="D61" s="118">
        <v>4497.12</v>
      </c>
      <c r="E61" s="119"/>
    </row>
    <row r="62" spans="1:5" ht="15.75" x14ac:dyDescent="0.25">
      <c r="A62" s="117" t="s">
        <v>117</v>
      </c>
      <c r="B62" s="119"/>
      <c r="C62" s="118">
        <v>4497.12</v>
      </c>
      <c r="D62" s="118">
        <v>4497.12</v>
      </c>
      <c r="E62" s="119"/>
    </row>
    <row r="63" spans="1:5" ht="15.75" x14ac:dyDescent="0.25">
      <c r="A63" s="117" t="s">
        <v>16</v>
      </c>
      <c r="B63" s="118">
        <v>8653.86</v>
      </c>
      <c r="C63" s="118">
        <v>-8653.86</v>
      </c>
      <c r="D63" s="119"/>
      <c r="E63" s="119"/>
    </row>
    <row r="64" spans="1:5" ht="15.75" x14ac:dyDescent="0.25">
      <c r="A64" s="117" t="s">
        <v>22</v>
      </c>
      <c r="B64" s="118">
        <v>2460581.2999999998</v>
      </c>
      <c r="C64" s="118">
        <v>65862.080000000002</v>
      </c>
      <c r="D64" s="118">
        <v>2526443.38</v>
      </c>
      <c r="E64" s="118">
        <v>102.68</v>
      </c>
    </row>
    <row r="65" spans="1:5" ht="15.75" x14ac:dyDescent="0.25">
      <c r="A65" s="117" t="s">
        <v>103</v>
      </c>
      <c r="B65" s="118">
        <v>2458384.96</v>
      </c>
      <c r="C65" s="118">
        <v>58106.13</v>
      </c>
      <c r="D65" s="118">
        <v>2516491.09</v>
      </c>
      <c r="E65" s="118">
        <v>102.36</v>
      </c>
    </row>
    <row r="66" spans="1:5" ht="31.5" x14ac:dyDescent="0.25">
      <c r="A66" s="117" t="s">
        <v>104</v>
      </c>
      <c r="B66" s="118">
        <v>2453027.8199999998</v>
      </c>
      <c r="C66" s="118">
        <v>61781.82</v>
      </c>
      <c r="D66" s="118">
        <v>2514809.64</v>
      </c>
      <c r="E66" s="118">
        <v>102.52</v>
      </c>
    </row>
    <row r="67" spans="1:5" ht="31.5" x14ac:dyDescent="0.25">
      <c r="A67" s="117" t="s">
        <v>105</v>
      </c>
      <c r="B67" s="118">
        <v>2435027.8199999998</v>
      </c>
      <c r="C67" s="118">
        <v>79781.820000000007</v>
      </c>
      <c r="D67" s="118">
        <v>2514809.64</v>
      </c>
      <c r="E67" s="118">
        <v>103.28</v>
      </c>
    </row>
    <row r="68" spans="1:5" ht="31.5" x14ac:dyDescent="0.25">
      <c r="A68" s="117" t="s">
        <v>125</v>
      </c>
      <c r="B68" s="118">
        <v>18000</v>
      </c>
      <c r="C68" s="118">
        <v>-18000</v>
      </c>
      <c r="D68" s="119"/>
      <c r="E68" s="119"/>
    </row>
    <row r="69" spans="1:5" ht="31.5" x14ac:dyDescent="0.25">
      <c r="A69" s="117" t="s">
        <v>120</v>
      </c>
      <c r="B69" s="118">
        <v>5357.14</v>
      </c>
      <c r="C69" s="118">
        <v>-3675.69</v>
      </c>
      <c r="D69" s="118">
        <v>1681.45</v>
      </c>
      <c r="E69" s="118">
        <v>31.39</v>
      </c>
    </row>
    <row r="70" spans="1:5" ht="31.5" x14ac:dyDescent="0.25">
      <c r="A70" s="117" t="s">
        <v>121</v>
      </c>
      <c r="B70" s="118">
        <v>5357.14</v>
      </c>
      <c r="C70" s="118">
        <v>-3675.69</v>
      </c>
      <c r="D70" s="118">
        <v>1681.45</v>
      </c>
      <c r="E70" s="118">
        <v>31.39</v>
      </c>
    </row>
    <row r="71" spans="1:5" ht="15.75" x14ac:dyDescent="0.25">
      <c r="A71" s="117" t="s">
        <v>122</v>
      </c>
      <c r="B71" s="118">
        <v>2196.34</v>
      </c>
      <c r="C71" s="118">
        <v>7755.95</v>
      </c>
      <c r="D71" s="118">
        <v>9952.2900000000009</v>
      </c>
      <c r="E71" s="118">
        <v>453.13</v>
      </c>
    </row>
    <row r="72" spans="1:5" ht="31.5" x14ac:dyDescent="0.25">
      <c r="A72" s="117" t="s">
        <v>123</v>
      </c>
      <c r="B72" s="118">
        <v>2196.34</v>
      </c>
      <c r="C72" s="118">
        <v>7755.95</v>
      </c>
      <c r="D72" s="118">
        <v>9952.2900000000009</v>
      </c>
      <c r="E72" s="118">
        <v>453.13</v>
      </c>
    </row>
    <row r="73" spans="1:5" ht="31.5" x14ac:dyDescent="0.25">
      <c r="A73" s="117" t="s">
        <v>124</v>
      </c>
      <c r="B73" s="118">
        <v>2196.34</v>
      </c>
      <c r="C73" s="118">
        <v>7755.95</v>
      </c>
      <c r="D73" s="118">
        <v>9952.2900000000009</v>
      </c>
      <c r="E73" s="118">
        <v>453.13</v>
      </c>
    </row>
    <row r="74" spans="1:5" ht="15.75" x14ac:dyDescent="0.25">
      <c r="A74" s="112" t="s">
        <v>8</v>
      </c>
      <c r="B74" s="113">
        <v>279383.89</v>
      </c>
      <c r="C74" s="113">
        <v>-5632.84</v>
      </c>
      <c r="D74" s="113">
        <v>273751.05</v>
      </c>
      <c r="E74" s="113">
        <v>97.98</v>
      </c>
    </row>
    <row r="75" spans="1:5" ht="15.75" x14ac:dyDescent="0.25">
      <c r="A75" s="117" t="s">
        <v>15</v>
      </c>
      <c r="B75" s="118">
        <v>8200</v>
      </c>
      <c r="C75" s="118">
        <v>1347.35</v>
      </c>
      <c r="D75" s="118">
        <v>9547.35</v>
      </c>
      <c r="E75" s="118">
        <v>116.43</v>
      </c>
    </row>
    <row r="76" spans="1:5" ht="15.75" x14ac:dyDescent="0.25">
      <c r="A76" s="117" t="s">
        <v>115</v>
      </c>
      <c r="B76" s="119"/>
      <c r="C76" s="118">
        <v>1090</v>
      </c>
      <c r="D76" s="118">
        <v>1090</v>
      </c>
      <c r="E76" s="119"/>
    </row>
    <row r="77" spans="1:5" ht="15.75" x14ac:dyDescent="0.25">
      <c r="A77" s="117" t="s">
        <v>116</v>
      </c>
      <c r="B77" s="119"/>
      <c r="C77" s="118">
        <v>1090</v>
      </c>
      <c r="D77" s="118">
        <v>1090</v>
      </c>
      <c r="E77" s="119"/>
    </row>
    <row r="78" spans="1:5" ht="15.75" x14ac:dyDescent="0.25">
      <c r="A78" s="117" t="s">
        <v>117</v>
      </c>
      <c r="B78" s="119"/>
      <c r="C78" s="118">
        <v>1090</v>
      </c>
      <c r="D78" s="118">
        <v>1090</v>
      </c>
      <c r="E78" s="119"/>
    </row>
    <row r="79" spans="1:5" ht="15.75" x14ac:dyDescent="0.25">
      <c r="A79" s="117" t="s">
        <v>16</v>
      </c>
      <c r="B79" s="118">
        <v>8200</v>
      </c>
      <c r="C79" s="118">
        <v>257.35000000000002</v>
      </c>
      <c r="D79" s="118">
        <v>8457.35</v>
      </c>
      <c r="E79" s="118">
        <v>103.14</v>
      </c>
    </row>
    <row r="80" spans="1:5" ht="15.75" x14ac:dyDescent="0.25">
      <c r="A80" s="117" t="s">
        <v>17</v>
      </c>
      <c r="B80" s="118">
        <v>29014</v>
      </c>
      <c r="C80" s="118">
        <v>1668.56</v>
      </c>
      <c r="D80" s="118">
        <v>30682.560000000001</v>
      </c>
      <c r="E80" s="118">
        <v>105.75</v>
      </c>
    </row>
    <row r="81" spans="1:5" ht="15.75" x14ac:dyDescent="0.25">
      <c r="A81" s="117" t="s">
        <v>18</v>
      </c>
      <c r="B81" s="118">
        <v>21214</v>
      </c>
      <c r="C81" s="118">
        <v>2286</v>
      </c>
      <c r="D81" s="118">
        <v>23500</v>
      </c>
      <c r="E81" s="118">
        <v>110.78</v>
      </c>
    </row>
    <row r="82" spans="1:5" ht="31.5" x14ac:dyDescent="0.25">
      <c r="A82" s="117" t="s">
        <v>109</v>
      </c>
      <c r="B82" s="118">
        <v>21214</v>
      </c>
      <c r="C82" s="118">
        <v>2286</v>
      </c>
      <c r="D82" s="118">
        <v>23500</v>
      </c>
      <c r="E82" s="118">
        <v>110.78</v>
      </c>
    </row>
    <row r="83" spans="1:5" ht="31.5" x14ac:dyDescent="0.25">
      <c r="A83" s="117" t="s">
        <v>110</v>
      </c>
      <c r="B83" s="118">
        <v>21214</v>
      </c>
      <c r="C83" s="118">
        <v>2286</v>
      </c>
      <c r="D83" s="118">
        <v>23500</v>
      </c>
      <c r="E83" s="118">
        <v>110.78</v>
      </c>
    </row>
    <row r="84" spans="1:5" ht="31.5" x14ac:dyDescent="0.25">
      <c r="A84" s="117" t="s">
        <v>25</v>
      </c>
      <c r="B84" s="118">
        <v>7800</v>
      </c>
      <c r="C84" s="118">
        <v>-617.44000000000005</v>
      </c>
      <c r="D84" s="118">
        <v>7182.56</v>
      </c>
      <c r="E84" s="118">
        <v>92.08</v>
      </c>
    </row>
    <row r="85" spans="1:5" ht="31.5" x14ac:dyDescent="0.25">
      <c r="A85" s="117" t="s">
        <v>126</v>
      </c>
      <c r="B85" s="118">
        <v>7800</v>
      </c>
      <c r="C85" s="118">
        <v>-617.44000000000005</v>
      </c>
      <c r="D85" s="118">
        <v>7182.56</v>
      </c>
      <c r="E85" s="118">
        <v>92.08</v>
      </c>
    </row>
    <row r="86" spans="1:5" ht="31.5" x14ac:dyDescent="0.25">
      <c r="A86" s="117" t="s">
        <v>127</v>
      </c>
      <c r="B86" s="118">
        <v>7800</v>
      </c>
      <c r="C86" s="118">
        <v>-617.44000000000005</v>
      </c>
      <c r="D86" s="118">
        <v>7182.56</v>
      </c>
      <c r="E86" s="118">
        <v>92.08</v>
      </c>
    </row>
    <row r="87" spans="1:5" ht="15.75" x14ac:dyDescent="0.25">
      <c r="A87" s="117" t="s">
        <v>19</v>
      </c>
      <c r="B87" s="118">
        <v>148669</v>
      </c>
      <c r="C87" s="118">
        <v>1588.28</v>
      </c>
      <c r="D87" s="118">
        <v>150257.28</v>
      </c>
      <c r="E87" s="118">
        <v>101.07</v>
      </c>
    </row>
    <row r="88" spans="1:5" ht="31.5" x14ac:dyDescent="0.25">
      <c r="A88" s="117" t="s">
        <v>20</v>
      </c>
      <c r="B88" s="118">
        <v>17200</v>
      </c>
      <c r="C88" s="118">
        <v>900</v>
      </c>
      <c r="D88" s="118">
        <v>18100</v>
      </c>
      <c r="E88" s="118">
        <v>105.23</v>
      </c>
    </row>
    <row r="89" spans="1:5" ht="31.5" x14ac:dyDescent="0.25">
      <c r="A89" s="117" t="s">
        <v>111</v>
      </c>
      <c r="B89" s="118">
        <v>17200</v>
      </c>
      <c r="C89" s="118">
        <v>900</v>
      </c>
      <c r="D89" s="118">
        <v>18100</v>
      </c>
      <c r="E89" s="118">
        <v>105.23</v>
      </c>
    </row>
    <row r="90" spans="1:5" ht="31.5" x14ac:dyDescent="0.25">
      <c r="A90" s="117" t="s">
        <v>112</v>
      </c>
      <c r="B90" s="118">
        <v>17200</v>
      </c>
      <c r="C90" s="118">
        <v>900</v>
      </c>
      <c r="D90" s="118">
        <v>18100</v>
      </c>
      <c r="E90" s="118">
        <v>105.23</v>
      </c>
    </row>
    <row r="91" spans="1:5" ht="15.75" x14ac:dyDescent="0.25">
      <c r="A91" s="117" t="s">
        <v>21</v>
      </c>
      <c r="B91" s="118">
        <v>130569</v>
      </c>
      <c r="C91" s="118">
        <v>810</v>
      </c>
      <c r="D91" s="118">
        <v>131379</v>
      </c>
      <c r="E91" s="118">
        <v>100.62</v>
      </c>
    </row>
    <row r="92" spans="1:5" ht="15.75" x14ac:dyDescent="0.25">
      <c r="A92" s="117" t="s">
        <v>119</v>
      </c>
      <c r="B92" s="118">
        <v>130569</v>
      </c>
      <c r="C92" s="118">
        <v>810</v>
      </c>
      <c r="D92" s="118">
        <v>131379</v>
      </c>
      <c r="E92" s="118">
        <v>100.62</v>
      </c>
    </row>
    <row r="93" spans="1:5" ht="15.75" x14ac:dyDescent="0.25">
      <c r="A93" s="117" t="s">
        <v>128</v>
      </c>
      <c r="B93" s="118">
        <v>900</v>
      </c>
      <c r="C93" s="118">
        <v>-121.72</v>
      </c>
      <c r="D93" s="118">
        <v>778.28</v>
      </c>
      <c r="E93" s="118">
        <v>86.48</v>
      </c>
    </row>
    <row r="94" spans="1:5" ht="31.5" x14ac:dyDescent="0.25">
      <c r="A94" s="117" t="s">
        <v>129</v>
      </c>
      <c r="B94" s="118">
        <v>900</v>
      </c>
      <c r="C94" s="118">
        <v>-121.72</v>
      </c>
      <c r="D94" s="118">
        <v>778.28</v>
      </c>
      <c r="E94" s="118">
        <v>86.48</v>
      </c>
    </row>
    <row r="95" spans="1:5" ht="31.5" x14ac:dyDescent="0.25">
      <c r="A95" s="117" t="s">
        <v>130</v>
      </c>
      <c r="B95" s="118">
        <v>900</v>
      </c>
      <c r="C95" s="118">
        <v>-121.72</v>
      </c>
      <c r="D95" s="118">
        <v>778.28</v>
      </c>
      <c r="E95" s="118">
        <v>86.48</v>
      </c>
    </row>
    <row r="96" spans="1:5" ht="15.75" x14ac:dyDescent="0.25">
      <c r="A96" s="117" t="s">
        <v>22</v>
      </c>
      <c r="B96" s="118">
        <v>93100.89</v>
      </c>
      <c r="C96" s="118">
        <v>-10437.030000000001</v>
      </c>
      <c r="D96" s="118">
        <v>82663.86</v>
      </c>
      <c r="E96" s="118">
        <v>88.79</v>
      </c>
    </row>
    <row r="97" spans="1:5" ht="15.75" x14ac:dyDescent="0.25">
      <c r="A97" s="117" t="s">
        <v>103</v>
      </c>
      <c r="B97" s="118">
        <v>7440.89</v>
      </c>
      <c r="C97" s="118">
        <v>4046.8</v>
      </c>
      <c r="D97" s="118">
        <v>11487.69</v>
      </c>
      <c r="E97" s="118">
        <v>154.38999999999999</v>
      </c>
    </row>
    <row r="98" spans="1:5" ht="31.5" x14ac:dyDescent="0.25">
      <c r="A98" s="117" t="s">
        <v>104</v>
      </c>
      <c r="B98" s="118">
        <v>7440.89</v>
      </c>
      <c r="C98" s="118">
        <v>4046.8</v>
      </c>
      <c r="D98" s="118">
        <v>11487.69</v>
      </c>
      <c r="E98" s="118">
        <v>154.38999999999999</v>
      </c>
    </row>
    <row r="99" spans="1:5" ht="31.5" x14ac:dyDescent="0.25">
      <c r="A99" s="117" t="s">
        <v>105</v>
      </c>
      <c r="B99" s="118">
        <v>6630.89</v>
      </c>
      <c r="C99" s="118">
        <v>19.11</v>
      </c>
      <c r="D99" s="118">
        <v>6650</v>
      </c>
      <c r="E99" s="118">
        <v>100.29</v>
      </c>
    </row>
    <row r="100" spans="1:5" ht="31.5" x14ac:dyDescent="0.25">
      <c r="A100" s="117" t="s">
        <v>125</v>
      </c>
      <c r="B100" s="118">
        <v>810</v>
      </c>
      <c r="C100" s="118">
        <v>4027.69</v>
      </c>
      <c r="D100" s="118">
        <v>4837.6899999999996</v>
      </c>
      <c r="E100" s="118">
        <v>597.25</v>
      </c>
    </row>
    <row r="101" spans="1:5" ht="15.75" x14ac:dyDescent="0.25">
      <c r="A101" s="117" t="s">
        <v>106</v>
      </c>
      <c r="B101" s="118">
        <v>85600</v>
      </c>
      <c r="C101" s="118">
        <v>-14423.83</v>
      </c>
      <c r="D101" s="118">
        <v>71176.17</v>
      </c>
      <c r="E101" s="118">
        <v>83.15</v>
      </c>
    </row>
    <row r="102" spans="1:5" ht="15.75" x14ac:dyDescent="0.25">
      <c r="A102" s="117" t="s">
        <v>107</v>
      </c>
      <c r="B102" s="118">
        <v>85600</v>
      </c>
      <c r="C102" s="118">
        <v>-14423.83</v>
      </c>
      <c r="D102" s="118">
        <v>71176.17</v>
      </c>
      <c r="E102" s="118">
        <v>83.15</v>
      </c>
    </row>
    <row r="103" spans="1:5" ht="31.5" x14ac:dyDescent="0.25">
      <c r="A103" s="117" t="s">
        <v>108</v>
      </c>
      <c r="B103" s="118">
        <v>48000</v>
      </c>
      <c r="C103" s="118">
        <v>23176.17</v>
      </c>
      <c r="D103" s="118">
        <v>71176.17</v>
      </c>
      <c r="E103" s="118">
        <v>148.28</v>
      </c>
    </row>
    <row r="104" spans="1:5" ht="31.5" x14ac:dyDescent="0.25">
      <c r="A104" s="117" t="s">
        <v>131</v>
      </c>
      <c r="B104" s="118">
        <v>37600</v>
      </c>
      <c r="C104" s="118">
        <v>-37600</v>
      </c>
      <c r="D104" s="119"/>
      <c r="E104" s="119"/>
    </row>
    <row r="105" spans="1:5" ht="15.75" x14ac:dyDescent="0.25">
      <c r="A105" s="117" t="s">
        <v>122</v>
      </c>
      <c r="B105" s="118">
        <v>60</v>
      </c>
      <c r="C105" s="118">
        <v>-60</v>
      </c>
      <c r="D105" s="119"/>
      <c r="E105" s="119"/>
    </row>
    <row r="106" spans="1:5" ht="31.5" x14ac:dyDescent="0.25">
      <c r="A106" s="117" t="s">
        <v>123</v>
      </c>
      <c r="B106" s="118">
        <v>60</v>
      </c>
      <c r="C106" s="118">
        <v>-60</v>
      </c>
      <c r="D106" s="119"/>
      <c r="E106" s="119"/>
    </row>
    <row r="107" spans="1:5" ht="31.5" x14ac:dyDescent="0.25">
      <c r="A107" s="117" t="s">
        <v>124</v>
      </c>
      <c r="B107" s="118">
        <v>60</v>
      </c>
      <c r="C107" s="118">
        <v>-60</v>
      </c>
      <c r="D107" s="119"/>
      <c r="E107" s="119"/>
    </row>
    <row r="108" spans="1:5" ht="15.75" x14ac:dyDescent="0.25">
      <c r="A108" s="117" t="s">
        <v>23</v>
      </c>
      <c r="B108" s="118">
        <v>400</v>
      </c>
      <c r="C108" s="118">
        <v>200</v>
      </c>
      <c r="D108" s="118">
        <v>600</v>
      </c>
      <c r="E108" s="118">
        <v>150</v>
      </c>
    </row>
    <row r="109" spans="1:5" ht="15.75" x14ac:dyDescent="0.25">
      <c r="A109" s="117" t="s">
        <v>24</v>
      </c>
      <c r="B109" s="118">
        <v>200</v>
      </c>
      <c r="C109" s="118">
        <v>300</v>
      </c>
      <c r="D109" s="118">
        <v>500</v>
      </c>
      <c r="E109" s="118">
        <v>250</v>
      </c>
    </row>
    <row r="110" spans="1:5" ht="31.5" x14ac:dyDescent="0.25">
      <c r="A110" s="117" t="s">
        <v>113</v>
      </c>
      <c r="B110" s="118">
        <v>200</v>
      </c>
      <c r="C110" s="118">
        <v>300</v>
      </c>
      <c r="D110" s="118">
        <v>500</v>
      </c>
      <c r="E110" s="118">
        <v>250</v>
      </c>
    </row>
    <row r="111" spans="1:5" ht="31.5" x14ac:dyDescent="0.25">
      <c r="A111" s="117" t="s">
        <v>114</v>
      </c>
      <c r="B111" s="118">
        <v>200</v>
      </c>
      <c r="C111" s="118">
        <v>300</v>
      </c>
      <c r="D111" s="118">
        <v>500</v>
      </c>
      <c r="E111" s="118">
        <v>250</v>
      </c>
    </row>
    <row r="112" spans="1:5" ht="15.75" x14ac:dyDescent="0.25">
      <c r="A112" s="117" t="s">
        <v>33</v>
      </c>
      <c r="B112" s="118">
        <v>200</v>
      </c>
      <c r="C112" s="118">
        <v>-100</v>
      </c>
      <c r="D112" s="118">
        <v>100</v>
      </c>
      <c r="E112" s="118">
        <v>50</v>
      </c>
    </row>
    <row r="113" spans="1:5" ht="31.5" x14ac:dyDescent="0.25">
      <c r="A113" s="117" t="s">
        <v>132</v>
      </c>
      <c r="B113" s="118">
        <v>200</v>
      </c>
      <c r="C113" s="118">
        <v>-100</v>
      </c>
      <c r="D113" s="118">
        <v>100</v>
      </c>
      <c r="E113" s="118">
        <v>50</v>
      </c>
    </row>
    <row r="114" spans="1:5" ht="31.5" x14ac:dyDescent="0.25">
      <c r="A114" s="117" t="s">
        <v>133</v>
      </c>
      <c r="B114" s="118">
        <v>200</v>
      </c>
      <c r="C114" s="118">
        <v>-100</v>
      </c>
      <c r="D114" s="118">
        <v>100</v>
      </c>
      <c r="E114" s="118">
        <v>50</v>
      </c>
    </row>
    <row r="115" spans="1:5" ht="15.75" x14ac:dyDescent="0.25">
      <c r="A115" s="112" t="s">
        <v>9</v>
      </c>
      <c r="B115" s="113">
        <v>931</v>
      </c>
      <c r="C115" s="113">
        <v>-810</v>
      </c>
      <c r="D115" s="113">
        <v>121</v>
      </c>
      <c r="E115" s="113">
        <v>13</v>
      </c>
    </row>
    <row r="116" spans="1:5" ht="15.75" x14ac:dyDescent="0.25">
      <c r="A116" s="117" t="s">
        <v>19</v>
      </c>
      <c r="B116" s="118">
        <v>931</v>
      </c>
      <c r="C116" s="118">
        <v>-810</v>
      </c>
      <c r="D116" s="118">
        <v>121</v>
      </c>
      <c r="E116" s="118">
        <v>13</v>
      </c>
    </row>
    <row r="117" spans="1:5" ht="15.75" x14ac:dyDescent="0.25">
      <c r="A117" s="117" t="s">
        <v>21</v>
      </c>
      <c r="B117" s="118">
        <v>931</v>
      </c>
      <c r="C117" s="118">
        <v>-810</v>
      </c>
      <c r="D117" s="118">
        <v>121</v>
      </c>
      <c r="E117" s="118">
        <v>13</v>
      </c>
    </row>
    <row r="118" spans="1:5" ht="15.75" x14ac:dyDescent="0.25">
      <c r="A118" s="117" t="s">
        <v>119</v>
      </c>
      <c r="B118" s="118">
        <v>931</v>
      </c>
      <c r="C118" s="118">
        <v>-810</v>
      </c>
      <c r="D118" s="118">
        <v>121</v>
      </c>
      <c r="E118" s="118">
        <v>13</v>
      </c>
    </row>
    <row r="119" spans="1:5" ht="31.5" x14ac:dyDescent="0.25">
      <c r="A119" s="112" t="s">
        <v>10</v>
      </c>
      <c r="B119" s="113">
        <v>600</v>
      </c>
      <c r="C119" s="113">
        <v>-300</v>
      </c>
      <c r="D119" s="113">
        <v>300</v>
      </c>
      <c r="E119" s="113">
        <v>50</v>
      </c>
    </row>
    <row r="120" spans="1:5" ht="15.75" x14ac:dyDescent="0.25">
      <c r="A120" s="117" t="s">
        <v>22</v>
      </c>
      <c r="B120" s="118">
        <v>600</v>
      </c>
      <c r="C120" s="118">
        <v>-300</v>
      </c>
      <c r="D120" s="118">
        <v>300</v>
      </c>
      <c r="E120" s="118">
        <v>50</v>
      </c>
    </row>
    <row r="121" spans="1:5" ht="15.75" x14ac:dyDescent="0.25">
      <c r="A121" s="117" t="s">
        <v>103</v>
      </c>
      <c r="B121" s="118">
        <v>600</v>
      </c>
      <c r="C121" s="118">
        <v>-300</v>
      </c>
      <c r="D121" s="118">
        <v>300</v>
      </c>
      <c r="E121" s="118">
        <v>50</v>
      </c>
    </row>
    <row r="122" spans="1:5" ht="31.5" x14ac:dyDescent="0.25">
      <c r="A122" s="117" t="s">
        <v>104</v>
      </c>
      <c r="B122" s="118">
        <v>600</v>
      </c>
      <c r="C122" s="118">
        <v>-300</v>
      </c>
      <c r="D122" s="118">
        <v>300</v>
      </c>
      <c r="E122" s="118">
        <v>50</v>
      </c>
    </row>
    <row r="123" spans="1:5" ht="31.5" x14ac:dyDescent="0.25">
      <c r="A123" s="117" t="s">
        <v>105</v>
      </c>
      <c r="B123" s="118">
        <v>600</v>
      </c>
      <c r="C123" s="118">
        <v>-300</v>
      </c>
      <c r="D123" s="118">
        <v>300</v>
      </c>
      <c r="E123" s="118">
        <v>50</v>
      </c>
    </row>
    <row r="124" spans="1:5" ht="31.5" x14ac:dyDescent="0.25">
      <c r="A124" s="112" t="s">
        <v>100</v>
      </c>
      <c r="B124" s="113">
        <v>1719</v>
      </c>
      <c r="C124" s="113">
        <v>171</v>
      </c>
      <c r="D124" s="113">
        <v>1890</v>
      </c>
      <c r="E124" s="113">
        <v>109.95</v>
      </c>
    </row>
    <row r="125" spans="1:5" ht="15.75" x14ac:dyDescent="0.25">
      <c r="A125" s="117" t="s">
        <v>22</v>
      </c>
      <c r="B125" s="118">
        <v>1719</v>
      </c>
      <c r="C125" s="118">
        <v>171</v>
      </c>
      <c r="D125" s="118">
        <v>1890</v>
      </c>
      <c r="E125" s="118">
        <v>109.95</v>
      </c>
    </row>
    <row r="126" spans="1:5" ht="15.75" x14ac:dyDescent="0.25">
      <c r="A126" s="117" t="s">
        <v>103</v>
      </c>
      <c r="B126" s="118">
        <v>1719</v>
      </c>
      <c r="C126" s="118">
        <v>171</v>
      </c>
      <c r="D126" s="118">
        <v>1890</v>
      </c>
      <c r="E126" s="118">
        <v>109.95</v>
      </c>
    </row>
    <row r="127" spans="1:5" ht="31.5" x14ac:dyDescent="0.25">
      <c r="A127" s="117" t="s">
        <v>104</v>
      </c>
      <c r="B127" s="118">
        <v>1719</v>
      </c>
      <c r="C127" s="118">
        <v>171</v>
      </c>
      <c r="D127" s="118">
        <v>1890</v>
      </c>
      <c r="E127" s="118">
        <v>109.95</v>
      </c>
    </row>
    <row r="128" spans="1:5" ht="31.5" x14ac:dyDescent="0.25">
      <c r="A128" s="117" t="s">
        <v>105</v>
      </c>
      <c r="B128" s="118">
        <v>1719</v>
      </c>
      <c r="C128" s="118">
        <v>171</v>
      </c>
      <c r="D128" s="118">
        <v>1890</v>
      </c>
      <c r="E128" s="118">
        <v>109.95</v>
      </c>
    </row>
    <row r="129" spans="1:5" ht="15.75" x14ac:dyDescent="0.25">
      <c r="A129" s="112" t="s">
        <v>12</v>
      </c>
      <c r="B129" s="113">
        <v>11186</v>
      </c>
      <c r="C129" s="113">
        <v>-6386</v>
      </c>
      <c r="D129" s="113">
        <v>4800</v>
      </c>
      <c r="E129" s="113">
        <v>42.91</v>
      </c>
    </row>
    <row r="130" spans="1:5" ht="31.5" x14ac:dyDescent="0.25">
      <c r="A130" s="112" t="s">
        <v>13</v>
      </c>
      <c r="B130" s="113">
        <v>11186</v>
      </c>
      <c r="C130" s="113">
        <v>-6386</v>
      </c>
      <c r="D130" s="113">
        <v>4800</v>
      </c>
      <c r="E130" s="113">
        <v>42.91</v>
      </c>
    </row>
    <row r="131" spans="1:5" ht="15.75" x14ac:dyDescent="0.25">
      <c r="A131" s="117" t="s">
        <v>17</v>
      </c>
      <c r="B131" s="118">
        <v>5486</v>
      </c>
      <c r="C131" s="118">
        <v>-2886</v>
      </c>
      <c r="D131" s="118">
        <v>2600</v>
      </c>
      <c r="E131" s="118">
        <v>47.39</v>
      </c>
    </row>
    <row r="132" spans="1:5" ht="15.75" x14ac:dyDescent="0.25">
      <c r="A132" s="117" t="s">
        <v>18</v>
      </c>
      <c r="B132" s="118">
        <v>4286</v>
      </c>
      <c r="C132" s="118">
        <v>-2286</v>
      </c>
      <c r="D132" s="118">
        <v>2000</v>
      </c>
      <c r="E132" s="118">
        <v>46.66</v>
      </c>
    </row>
    <row r="133" spans="1:5" ht="31.5" x14ac:dyDescent="0.25">
      <c r="A133" s="117" t="s">
        <v>109</v>
      </c>
      <c r="B133" s="118">
        <v>4286</v>
      </c>
      <c r="C133" s="118">
        <v>-2286</v>
      </c>
      <c r="D133" s="118">
        <v>2000</v>
      </c>
      <c r="E133" s="118">
        <v>46.66</v>
      </c>
    </row>
    <row r="134" spans="1:5" ht="31.5" x14ac:dyDescent="0.25">
      <c r="A134" s="117" t="s">
        <v>110</v>
      </c>
      <c r="B134" s="118">
        <v>4286</v>
      </c>
      <c r="C134" s="118">
        <v>-2286</v>
      </c>
      <c r="D134" s="118">
        <v>2000</v>
      </c>
      <c r="E134" s="118">
        <v>46.66</v>
      </c>
    </row>
    <row r="135" spans="1:5" ht="31.5" x14ac:dyDescent="0.25">
      <c r="A135" s="117" t="s">
        <v>25</v>
      </c>
      <c r="B135" s="118">
        <v>1200</v>
      </c>
      <c r="C135" s="118">
        <v>-600</v>
      </c>
      <c r="D135" s="118">
        <v>600</v>
      </c>
      <c r="E135" s="118">
        <v>50</v>
      </c>
    </row>
    <row r="136" spans="1:5" ht="31.5" x14ac:dyDescent="0.25">
      <c r="A136" s="117" t="s">
        <v>126</v>
      </c>
      <c r="B136" s="118">
        <v>1200</v>
      </c>
      <c r="C136" s="118">
        <v>-600</v>
      </c>
      <c r="D136" s="118">
        <v>600</v>
      </c>
      <c r="E136" s="118">
        <v>50</v>
      </c>
    </row>
    <row r="137" spans="1:5" ht="31.5" x14ac:dyDescent="0.25">
      <c r="A137" s="117" t="s">
        <v>127</v>
      </c>
      <c r="B137" s="118">
        <v>1200</v>
      </c>
      <c r="C137" s="118">
        <v>-600</v>
      </c>
      <c r="D137" s="118">
        <v>600</v>
      </c>
      <c r="E137" s="118">
        <v>50</v>
      </c>
    </row>
    <row r="138" spans="1:5" ht="15.75" x14ac:dyDescent="0.25">
      <c r="A138" s="117" t="s">
        <v>22</v>
      </c>
      <c r="B138" s="118">
        <v>5500</v>
      </c>
      <c r="C138" s="118">
        <v>-3400</v>
      </c>
      <c r="D138" s="118">
        <v>2100</v>
      </c>
      <c r="E138" s="118">
        <v>38.18</v>
      </c>
    </row>
    <row r="139" spans="1:5" ht="15.75" x14ac:dyDescent="0.25">
      <c r="A139" s="117" t="s">
        <v>103</v>
      </c>
      <c r="B139" s="118">
        <v>1500</v>
      </c>
      <c r="C139" s="118">
        <v>-600</v>
      </c>
      <c r="D139" s="118">
        <v>900</v>
      </c>
      <c r="E139" s="118">
        <v>60</v>
      </c>
    </row>
    <row r="140" spans="1:5" ht="31.5" x14ac:dyDescent="0.25">
      <c r="A140" s="117" t="s">
        <v>104</v>
      </c>
      <c r="B140" s="118">
        <v>1500</v>
      </c>
      <c r="C140" s="118">
        <v>-600</v>
      </c>
      <c r="D140" s="118">
        <v>900</v>
      </c>
      <c r="E140" s="118">
        <v>60</v>
      </c>
    </row>
    <row r="141" spans="1:5" ht="31.5" x14ac:dyDescent="0.25">
      <c r="A141" s="117" t="s">
        <v>105</v>
      </c>
      <c r="B141" s="118">
        <v>1000</v>
      </c>
      <c r="C141" s="118">
        <v>-100</v>
      </c>
      <c r="D141" s="118">
        <v>900</v>
      </c>
      <c r="E141" s="118">
        <v>90</v>
      </c>
    </row>
    <row r="142" spans="1:5" ht="31.5" x14ac:dyDescent="0.25">
      <c r="A142" s="117" t="s">
        <v>125</v>
      </c>
      <c r="B142" s="118">
        <v>500</v>
      </c>
      <c r="C142" s="118">
        <v>-500</v>
      </c>
      <c r="D142" s="119"/>
      <c r="E142" s="119"/>
    </row>
    <row r="143" spans="1:5" ht="15.75" x14ac:dyDescent="0.25">
      <c r="A143" s="117" t="s">
        <v>106</v>
      </c>
      <c r="B143" s="118">
        <v>4000</v>
      </c>
      <c r="C143" s="118">
        <v>-2800</v>
      </c>
      <c r="D143" s="118">
        <v>1200</v>
      </c>
      <c r="E143" s="118">
        <v>30</v>
      </c>
    </row>
    <row r="144" spans="1:5" ht="15.75" x14ac:dyDescent="0.25">
      <c r="A144" s="117" t="s">
        <v>107</v>
      </c>
      <c r="B144" s="118">
        <v>4000</v>
      </c>
      <c r="C144" s="118">
        <v>-2800</v>
      </c>
      <c r="D144" s="118">
        <v>1200</v>
      </c>
      <c r="E144" s="118">
        <v>30</v>
      </c>
    </row>
    <row r="145" spans="1:5" ht="31.5" x14ac:dyDescent="0.25">
      <c r="A145" s="117" t="s">
        <v>108</v>
      </c>
      <c r="B145" s="118">
        <v>2000</v>
      </c>
      <c r="C145" s="118">
        <v>-800</v>
      </c>
      <c r="D145" s="118">
        <v>1200</v>
      </c>
      <c r="E145" s="118">
        <v>60</v>
      </c>
    </row>
    <row r="146" spans="1:5" ht="31.5" x14ac:dyDescent="0.25">
      <c r="A146" s="117" t="s">
        <v>131</v>
      </c>
      <c r="B146" s="118">
        <v>2000</v>
      </c>
      <c r="C146" s="118">
        <v>-2000</v>
      </c>
      <c r="D146" s="119"/>
      <c r="E146" s="119"/>
    </row>
    <row r="147" spans="1:5" ht="15.75" x14ac:dyDescent="0.25">
      <c r="A147" s="117" t="s">
        <v>23</v>
      </c>
      <c r="B147" s="118">
        <v>200</v>
      </c>
      <c r="C147" s="118">
        <v>-100</v>
      </c>
      <c r="D147" s="118">
        <v>100</v>
      </c>
      <c r="E147" s="118">
        <v>50</v>
      </c>
    </row>
    <row r="148" spans="1:5" ht="15.75" x14ac:dyDescent="0.25">
      <c r="A148" s="117" t="s">
        <v>24</v>
      </c>
      <c r="B148" s="118">
        <v>100</v>
      </c>
      <c r="C148" s="119"/>
      <c r="D148" s="118">
        <v>100</v>
      </c>
      <c r="E148" s="118">
        <v>100</v>
      </c>
    </row>
    <row r="149" spans="1:5" ht="31.5" x14ac:dyDescent="0.25">
      <c r="A149" s="117" t="s">
        <v>113</v>
      </c>
      <c r="B149" s="118">
        <v>100</v>
      </c>
      <c r="C149" s="119"/>
      <c r="D149" s="118">
        <v>100</v>
      </c>
      <c r="E149" s="118">
        <v>100</v>
      </c>
    </row>
    <row r="150" spans="1:5" ht="31.5" x14ac:dyDescent="0.25">
      <c r="A150" s="117" t="s">
        <v>114</v>
      </c>
      <c r="B150" s="118">
        <v>100</v>
      </c>
      <c r="C150" s="119"/>
      <c r="D150" s="118">
        <v>100</v>
      </c>
      <c r="E150" s="118">
        <v>100</v>
      </c>
    </row>
    <row r="151" spans="1:5" ht="15.75" x14ac:dyDescent="0.25">
      <c r="A151" s="117" t="s">
        <v>33</v>
      </c>
      <c r="B151" s="118">
        <v>100</v>
      </c>
      <c r="C151" s="118">
        <v>-100</v>
      </c>
      <c r="D151" s="119"/>
      <c r="E151" s="119"/>
    </row>
    <row r="152" spans="1:5" ht="31.5" x14ac:dyDescent="0.25">
      <c r="A152" s="117" t="s">
        <v>132</v>
      </c>
      <c r="B152" s="118">
        <v>100</v>
      </c>
      <c r="C152" s="118">
        <v>-100</v>
      </c>
      <c r="D152" s="119"/>
      <c r="E152" s="119"/>
    </row>
    <row r="153" spans="1:5" ht="31.5" x14ac:dyDescent="0.25">
      <c r="A153" s="117" t="s">
        <v>133</v>
      </c>
      <c r="B153" s="118">
        <v>100</v>
      </c>
      <c r="C153" s="118">
        <v>-100</v>
      </c>
      <c r="D153" s="119"/>
      <c r="E153" s="119"/>
    </row>
    <row r="154" spans="1:5" ht="15.75" x14ac:dyDescent="0.25">
      <c r="A154" s="115" t="s">
        <v>101</v>
      </c>
      <c r="B154" s="116">
        <v>2763055.05</v>
      </c>
      <c r="C154" s="116">
        <v>48747.5</v>
      </c>
      <c r="D154" s="116">
        <v>2811802.55</v>
      </c>
      <c r="E154" s="116">
        <v>101.76</v>
      </c>
    </row>
  </sheetData>
  <mergeCells count="4">
    <mergeCell ref="A7:E7"/>
    <mergeCell ref="A5:E5"/>
    <mergeCell ref="A3:E3"/>
    <mergeCell ref="A1:E1"/>
  </mergeCells>
  <pageMargins left="0.7" right="0.7" top="0.75" bottom="0.75" header="0.3" footer="0.3"/>
  <pageSetup paperSize="9" scale="73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7A8D-7DCA-4DFC-BF5A-2C807776F7DF}">
  <sheetPr>
    <pageSetUpPr fitToPage="1"/>
  </sheetPr>
  <dimension ref="A2:F19"/>
  <sheetViews>
    <sheetView zoomScaleNormal="100" workbookViewId="0">
      <selection activeCell="A2" sqref="A2:E16"/>
    </sheetView>
  </sheetViews>
  <sheetFormatPr defaultRowHeight="15" x14ac:dyDescent="0.25"/>
  <cols>
    <col min="1" max="1" width="48.5703125" customWidth="1"/>
    <col min="2" max="5" width="16.7109375" customWidth="1"/>
  </cols>
  <sheetData>
    <row r="2" spans="1:6" s="7" customFormat="1" ht="35.1" customHeight="1" x14ac:dyDescent="0.25">
      <c r="A2" s="142" t="s">
        <v>92</v>
      </c>
      <c r="B2" s="142"/>
      <c r="C2" s="142"/>
      <c r="D2" s="142"/>
      <c r="E2" s="142"/>
      <c r="F2" s="91"/>
    </row>
    <row r="3" spans="1:6" ht="18" x14ac:dyDescent="0.25">
      <c r="A3" s="96"/>
      <c r="B3" s="96"/>
      <c r="C3" s="96"/>
      <c r="D3" s="96"/>
      <c r="E3" s="84"/>
      <c r="F3" s="6"/>
    </row>
    <row r="4" spans="1:6" ht="15.75" x14ac:dyDescent="0.25">
      <c r="A4" s="173" t="s">
        <v>26</v>
      </c>
      <c r="B4" s="173"/>
      <c r="C4" s="173"/>
      <c r="D4" s="173"/>
      <c r="E4" s="173"/>
      <c r="F4" s="6"/>
    </row>
    <row r="5" spans="1:6" s="1" customFormat="1" ht="12.75" customHeight="1" x14ac:dyDescent="0.25">
      <c r="A5" s="96"/>
      <c r="B5" s="96"/>
      <c r="C5" s="97"/>
      <c r="D5" s="97"/>
      <c r="E5" s="84"/>
      <c r="F5" s="95"/>
    </row>
    <row r="6" spans="1:6" ht="15.75" x14ac:dyDescent="0.25">
      <c r="A6" s="173" t="s">
        <v>82</v>
      </c>
      <c r="B6" s="173"/>
      <c r="C6" s="173"/>
      <c r="D6" s="173"/>
      <c r="E6" s="173"/>
      <c r="F6" s="6"/>
    </row>
    <row r="7" spans="1:6" ht="18" x14ac:dyDescent="0.25">
      <c r="A7" s="96"/>
      <c r="B7" s="96"/>
      <c r="C7" s="97"/>
      <c r="D7" s="97"/>
      <c r="E7" s="84"/>
      <c r="F7" s="6"/>
    </row>
    <row r="8" spans="1:6" ht="15.75" x14ac:dyDescent="0.25">
      <c r="A8" s="173" t="s">
        <v>85</v>
      </c>
      <c r="B8" s="173"/>
      <c r="C8" s="173"/>
      <c r="D8" s="173"/>
      <c r="E8" s="173"/>
      <c r="F8" s="6"/>
    </row>
    <row r="9" spans="1:6" ht="15" customHeight="1" thickBot="1" x14ac:dyDescent="0.3">
      <c r="A9" s="96"/>
      <c r="B9" s="96"/>
      <c r="C9" s="97"/>
      <c r="D9" s="97"/>
      <c r="E9" s="84"/>
      <c r="F9" s="6"/>
    </row>
    <row r="10" spans="1:6" ht="30" customHeight="1" thickBot="1" x14ac:dyDescent="0.3">
      <c r="A10" s="120" t="s">
        <v>93</v>
      </c>
      <c r="B10" s="141" t="s">
        <v>134</v>
      </c>
      <c r="C10" s="141" t="s">
        <v>135</v>
      </c>
      <c r="D10" s="141" t="s">
        <v>136</v>
      </c>
      <c r="E10" s="141" t="s">
        <v>137</v>
      </c>
      <c r="F10" s="6"/>
    </row>
    <row r="11" spans="1:6" ht="15" customHeight="1" x14ac:dyDescent="0.25">
      <c r="A11" s="112" t="s">
        <v>98</v>
      </c>
      <c r="B11" s="114"/>
      <c r="C11" s="114"/>
      <c r="D11" s="114"/>
      <c r="E11" s="114"/>
      <c r="F11" s="6"/>
    </row>
    <row r="12" spans="1:6" ht="24.95" customHeight="1" x14ac:dyDescent="0.25">
      <c r="A12" s="121" t="s">
        <v>32</v>
      </c>
      <c r="B12" s="113">
        <v>2763055.05</v>
      </c>
      <c r="C12" s="113">
        <v>48747.5</v>
      </c>
      <c r="D12" s="113">
        <v>2811802.55</v>
      </c>
      <c r="E12" s="113">
        <v>101.76</v>
      </c>
      <c r="F12" s="6"/>
    </row>
    <row r="13" spans="1:6" ht="15.75" x14ac:dyDescent="0.25">
      <c r="A13" s="122" t="s">
        <v>56</v>
      </c>
      <c r="B13" s="118">
        <v>2759555.05</v>
      </c>
      <c r="C13" s="118">
        <v>48390.15</v>
      </c>
      <c r="D13" s="118">
        <v>2807945.2</v>
      </c>
      <c r="E13" s="118">
        <v>101.75</v>
      </c>
      <c r="F13" s="6"/>
    </row>
    <row r="14" spans="1:6" ht="15.75" x14ac:dyDescent="0.25">
      <c r="A14" s="122" t="s">
        <v>57</v>
      </c>
      <c r="B14" s="118">
        <v>3500</v>
      </c>
      <c r="C14" s="118">
        <v>357.35</v>
      </c>
      <c r="D14" s="118">
        <v>3857.35</v>
      </c>
      <c r="E14" s="118">
        <v>110.21</v>
      </c>
      <c r="F14" s="6"/>
    </row>
    <row r="15" spans="1:6" ht="15.75" x14ac:dyDescent="0.25">
      <c r="A15" s="115" t="s">
        <v>99</v>
      </c>
      <c r="B15" s="116">
        <v>2693945.05</v>
      </c>
      <c r="C15" s="116">
        <v>313944.78000000003</v>
      </c>
      <c r="D15" s="116">
        <v>3007889.83</v>
      </c>
      <c r="E15" s="116">
        <v>111.65</v>
      </c>
      <c r="F15" s="6"/>
    </row>
    <row r="16" spans="1:6" ht="15.75" x14ac:dyDescent="0.25">
      <c r="A16" s="115" t="s">
        <v>101</v>
      </c>
      <c r="B16" s="116">
        <v>2763055.05</v>
      </c>
      <c r="C16" s="116">
        <v>48747.5</v>
      </c>
      <c r="D16" s="116">
        <v>2811802.55</v>
      </c>
      <c r="E16" s="116">
        <v>101.76</v>
      </c>
      <c r="F16" s="6"/>
    </row>
    <row r="17" spans="1:6" x14ac:dyDescent="0.25">
      <c r="A17" s="84"/>
      <c r="B17" s="84"/>
      <c r="C17" s="84"/>
      <c r="D17" s="84"/>
      <c r="E17" s="84"/>
      <c r="F17" s="6"/>
    </row>
    <row r="18" spans="1:6" x14ac:dyDescent="0.25">
      <c r="A18" s="84"/>
      <c r="B18" s="84"/>
      <c r="C18" s="84"/>
      <c r="D18" s="84"/>
      <c r="E18" s="84"/>
      <c r="F18" s="6"/>
    </row>
    <row r="19" spans="1:6" x14ac:dyDescent="0.25">
      <c r="A19" s="84"/>
      <c r="B19" s="84"/>
      <c r="C19" s="84"/>
      <c r="D19" s="84"/>
      <c r="E19" s="84"/>
      <c r="F19" s="6"/>
    </row>
  </sheetData>
  <mergeCells count="4">
    <mergeCell ref="A8:E8"/>
    <mergeCell ref="A4:E4"/>
    <mergeCell ref="A2:E2"/>
    <mergeCell ref="A6:E6"/>
  </mergeCells>
  <pageMargins left="0.25" right="0.25" top="0.75" bottom="0.75" header="0.3" footer="0.3"/>
  <pageSetup paperSize="9" scale="85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AE9C6-F918-4E53-92C6-13E0A6D10289}">
  <dimension ref="A1:E18"/>
  <sheetViews>
    <sheetView zoomScaleNormal="100" workbookViewId="0">
      <selection activeCell="A4" sqref="A4:E9"/>
    </sheetView>
  </sheetViews>
  <sheetFormatPr defaultRowHeight="15" x14ac:dyDescent="0.25"/>
  <cols>
    <col min="1" max="1" width="5.7109375" customWidth="1"/>
    <col min="2" max="2" width="30.7109375" customWidth="1"/>
    <col min="3" max="5" width="20.7109375" customWidth="1"/>
    <col min="6" max="7" width="25.7109375" customWidth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ht="15.75" thickBot="1" x14ac:dyDescent="0.3">
      <c r="A3" s="6"/>
      <c r="B3" s="6"/>
      <c r="C3" s="6"/>
      <c r="D3" s="6"/>
      <c r="E3" s="6"/>
    </row>
    <row r="4" spans="1:5" s="4" customFormat="1" ht="20.100000000000001" customHeight="1" thickBot="1" x14ac:dyDescent="0.3">
      <c r="A4" s="62" t="s">
        <v>69</v>
      </c>
      <c r="B4" s="62" t="s">
        <v>70</v>
      </c>
      <c r="C4" s="63" t="s">
        <v>158</v>
      </c>
      <c r="D4" s="62" t="s">
        <v>71</v>
      </c>
      <c r="E4" s="64" t="s">
        <v>91</v>
      </c>
    </row>
    <row r="5" spans="1:5" ht="35.1" customHeight="1" x14ac:dyDescent="0.25">
      <c r="A5" s="106" t="s">
        <v>72</v>
      </c>
      <c r="B5" s="58" t="s">
        <v>78</v>
      </c>
      <c r="C5" s="59">
        <v>3500</v>
      </c>
      <c r="D5" s="60">
        <v>357.35</v>
      </c>
      <c r="E5" s="61">
        <f>C5+D5</f>
        <v>3857.35</v>
      </c>
    </row>
    <row r="6" spans="1:5" ht="35.1" customHeight="1" x14ac:dyDescent="0.25">
      <c r="A6" s="107" t="s">
        <v>73</v>
      </c>
      <c r="B6" s="50" t="s">
        <v>79</v>
      </c>
      <c r="C6" s="52">
        <v>2640082.71</v>
      </c>
      <c r="D6" s="56">
        <v>68175.460000000006</v>
      </c>
      <c r="E6" s="54">
        <f t="shared" ref="E6:E8" si="0">C6+D6</f>
        <v>2708258.17</v>
      </c>
    </row>
    <row r="7" spans="1:5" ht="35.1" customHeight="1" x14ac:dyDescent="0.25">
      <c r="A7" s="107" t="s">
        <v>74</v>
      </c>
      <c r="B7" s="50" t="s">
        <v>77</v>
      </c>
      <c r="C7" s="52">
        <v>112286.34</v>
      </c>
      <c r="D7" s="56">
        <v>-16199.31</v>
      </c>
      <c r="E7" s="54">
        <f t="shared" si="0"/>
        <v>96087.03</v>
      </c>
    </row>
    <row r="8" spans="1:5" ht="35.1" customHeight="1" thickBot="1" x14ac:dyDescent="0.3">
      <c r="A8" s="108" t="s">
        <v>75</v>
      </c>
      <c r="B8" s="51" t="s">
        <v>80</v>
      </c>
      <c r="C8" s="53">
        <v>7186</v>
      </c>
      <c r="D8" s="57">
        <v>-3586</v>
      </c>
      <c r="E8" s="55">
        <f t="shared" si="0"/>
        <v>3600</v>
      </c>
    </row>
    <row r="9" spans="1:5" s="4" customFormat="1" ht="20.100000000000001" customHeight="1" thickBot="1" x14ac:dyDescent="0.3">
      <c r="A9" s="65"/>
      <c r="B9" s="65" t="s">
        <v>76</v>
      </c>
      <c r="C9" s="66">
        <f>SUM(C5:C8)</f>
        <v>2763055.05</v>
      </c>
      <c r="D9" s="67">
        <f t="shared" ref="D9:E9" si="1">SUM(D5:D8)</f>
        <v>48747.500000000015</v>
      </c>
      <c r="E9" s="67">
        <f t="shared" si="1"/>
        <v>2811802.55</v>
      </c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</sheetData>
  <pageMargins left="0.7" right="0.7" top="0.75" bottom="0.75" header="0.3" footer="0.3"/>
  <pageSetup paperSize="9" scale="7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47F2-4A26-4515-AE91-7AE240D30A7B}">
  <sheetPr>
    <pageSetUpPr fitToPage="1"/>
  </sheetPr>
  <dimension ref="A1:F43"/>
  <sheetViews>
    <sheetView zoomScaleNormal="100" workbookViewId="0">
      <selection sqref="A1:E40"/>
    </sheetView>
  </sheetViews>
  <sheetFormatPr defaultRowHeight="15" x14ac:dyDescent="0.25"/>
  <cols>
    <col min="1" max="1" width="36.7109375" customWidth="1"/>
    <col min="2" max="5" width="16.7109375" customWidth="1"/>
  </cols>
  <sheetData>
    <row r="1" spans="1:6" x14ac:dyDescent="0.25">
      <c r="A1" s="6"/>
      <c r="B1" s="6"/>
      <c r="C1" s="6"/>
      <c r="D1" s="6"/>
      <c r="E1" s="6"/>
      <c r="F1" s="6"/>
    </row>
    <row r="2" spans="1:6" s="8" customFormat="1" ht="30" customHeight="1" x14ac:dyDescent="0.25">
      <c r="A2" s="173" t="s">
        <v>92</v>
      </c>
      <c r="B2" s="173"/>
      <c r="C2" s="173"/>
      <c r="D2" s="173"/>
      <c r="E2" s="173"/>
      <c r="F2" s="100"/>
    </row>
    <row r="3" spans="1:6" ht="15.75" customHeight="1" x14ac:dyDescent="0.25">
      <c r="A3" s="96"/>
      <c r="B3" s="96"/>
      <c r="C3" s="96"/>
      <c r="D3" s="96"/>
      <c r="E3" s="6"/>
      <c r="F3" s="6"/>
    </row>
    <row r="4" spans="1:6" ht="15.75" x14ac:dyDescent="0.25">
      <c r="A4" s="173" t="s">
        <v>26</v>
      </c>
      <c r="B4" s="173"/>
      <c r="C4" s="173"/>
      <c r="D4" s="173"/>
      <c r="E4" s="173"/>
      <c r="F4" s="6"/>
    </row>
    <row r="5" spans="1:6" ht="18" x14ac:dyDescent="0.25">
      <c r="A5" s="96"/>
      <c r="B5" s="96"/>
      <c r="C5" s="97"/>
      <c r="D5" s="97"/>
      <c r="E5" s="6"/>
      <c r="F5" s="6"/>
    </row>
    <row r="6" spans="1:6" ht="15.75" customHeight="1" x14ac:dyDescent="0.25">
      <c r="A6" s="173" t="s">
        <v>86</v>
      </c>
      <c r="B6" s="173"/>
      <c r="C6" s="173"/>
      <c r="D6" s="173"/>
      <c r="E6" s="173"/>
    </row>
    <row r="7" spans="1:6" ht="15.75" x14ac:dyDescent="0.25">
      <c r="A7" s="98"/>
      <c r="B7" s="98"/>
      <c r="C7" s="98"/>
      <c r="D7" s="98"/>
      <c r="E7" s="98"/>
      <c r="F7" s="6"/>
    </row>
    <row r="8" spans="1:6" ht="15.75" x14ac:dyDescent="0.25">
      <c r="A8" s="173" t="s">
        <v>87</v>
      </c>
      <c r="B8" s="173"/>
      <c r="C8" s="173"/>
      <c r="D8" s="173"/>
      <c r="E8" s="173"/>
      <c r="F8" s="6"/>
    </row>
    <row r="9" spans="1:6" ht="18" x14ac:dyDescent="0.25">
      <c r="A9" s="96"/>
      <c r="B9" s="96"/>
      <c r="C9" s="97"/>
      <c r="D9" s="97"/>
      <c r="E9" s="6"/>
      <c r="F9" s="6"/>
    </row>
    <row r="10" spans="1:6" ht="31.5" x14ac:dyDescent="0.25">
      <c r="A10" s="26" t="s">
        <v>14</v>
      </c>
      <c r="B10" s="26" t="s">
        <v>90</v>
      </c>
      <c r="C10" s="26" t="s">
        <v>35</v>
      </c>
      <c r="D10" s="26" t="s">
        <v>91</v>
      </c>
      <c r="E10" s="26" t="s">
        <v>54</v>
      </c>
      <c r="F10" s="6"/>
    </row>
    <row r="11" spans="1:6" ht="15.75" x14ac:dyDescent="0.25">
      <c r="A11" s="27">
        <v>1</v>
      </c>
      <c r="B11" s="27">
        <v>2</v>
      </c>
      <c r="C11" s="27">
        <v>3</v>
      </c>
      <c r="D11" s="27">
        <v>4</v>
      </c>
      <c r="E11" s="27" t="s">
        <v>55</v>
      </c>
      <c r="F11" s="6"/>
    </row>
    <row r="12" spans="1:6" ht="15.75" x14ac:dyDescent="0.25">
      <c r="A12" s="39" t="s">
        <v>58</v>
      </c>
      <c r="B12" s="40">
        <f t="shared" ref="B12:D13" si="0">B13</f>
        <v>0</v>
      </c>
      <c r="C12" s="40">
        <f t="shared" si="0"/>
        <v>0</v>
      </c>
      <c r="D12" s="40">
        <f t="shared" si="0"/>
        <v>0</v>
      </c>
      <c r="E12" s="40"/>
      <c r="F12" s="6"/>
    </row>
    <row r="13" spans="1:6" ht="31.5" x14ac:dyDescent="0.25">
      <c r="A13" s="35" t="s">
        <v>28</v>
      </c>
      <c r="B13" s="36">
        <f t="shared" si="0"/>
        <v>0</v>
      </c>
      <c r="C13" s="36">
        <f t="shared" si="0"/>
        <v>0</v>
      </c>
      <c r="D13" s="36">
        <f t="shared" si="0"/>
        <v>0</v>
      </c>
      <c r="E13" s="36"/>
      <c r="F13" s="6"/>
    </row>
    <row r="14" spans="1:6" s="4" customFormat="1" ht="15.75" x14ac:dyDescent="0.25">
      <c r="A14" s="41" t="s">
        <v>29</v>
      </c>
      <c r="B14" s="38">
        <v>0</v>
      </c>
      <c r="C14" s="38">
        <v>0</v>
      </c>
      <c r="D14" s="38">
        <v>0</v>
      </c>
      <c r="E14" s="38"/>
      <c r="F14" s="99"/>
    </row>
    <row r="15" spans="1:6" s="4" customFormat="1" ht="15.75" x14ac:dyDescent="0.25">
      <c r="A15" s="41"/>
      <c r="B15" s="38"/>
      <c r="C15" s="38"/>
      <c r="D15" s="38"/>
      <c r="E15" s="38"/>
      <c r="F15" s="99"/>
    </row>
    <row r="16" spans="1:6" ht="15.75" x14ac:dyDescent="0.25">
      <c r="A16" s="39" t="s">
        <v>59</v>
      </c>
      <c r="B16" s="36">
        <f t="shared" ref="B16:D17" si="1">B17</f>
        <v>0</v>
      </c>
      <c r="C16" s="36">
        <f t="shared" si="1"/>
        <v>0</v>
      </c>
      <c r="D16" s="36">
        <f t="shared" si="1"/>
        <v>0</v>
      </c>
      <c r="E16" s="36"/>
      <c r="F16" s="6"/>
    </row>
    <row r="17" spans="1:6" ht="31.5" x14ac:dyDescent="0.25">
      <c r="A17" s="42" t="s">
        <v>60</v>
      </c>
      <c r="B17" s="36">
        <f t="shared" si="1"/>
        <v>0</v>
      </c>
      <c r="C17" s="36">
        <f t="shared" si="1"/>
        <v>0</v>
      </c>
      <c r="D17" s="36">
        <f t="shared" si="1"/>
        <v>0</v>
      </c>
      <c r="E17" s="36"/>
      <c r="F17" s="6"/>
    </row>
    <row r="18" spans="1:6" ht="31.5" x14ac:dyDescent="0.25">
      <c r="A18" s="43" t="s">
        <v>61</v>
      </c>
      <c r="B18" s="38">
        <v>0</v>
      </c>
      <c r="C18" s="38">
        <v>0</v>
      </c>
      <c r="D18" s="44">
        <v>0</v>
      </c>
      <c r="E18" s="44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ht="30" customHeight="1" x14ac:dyDescent="0.25">
      <c r="A21" s="173" t="s">
        <v>92</v>
      </c>
      <c r="B21" s="173"/>
      <c r="C21" s="173"/>
      <c r="D21" s="173"/>
      <c r="E21" s="173"/>
      <c r="F21" s="6"/>
    </row>
    <row r="22" spans="1:6" ht="18" x14ac:dyDescent="0.25">
      <c r="A22" s="96"/>
      <c r="B22" s="96"/>
      <c r="C22" s="96"/>
      <c r="D22" s="96"/>
      <c r="E22" s="6"/>
      <c r="F22" s="6"/>
    </row>
    <row r="23" spans="1:6" ht="15.75" x14ac:dyDescent="0.25">
      <c r="A23" s="173" t="s">
        <v>26</v>
      </c>
      <c r="B23" s="173"/>
      <c r="C23" s="173"/>
      <c r="D23" s="173"/>
      <c r="E23" s="173"/>
      <c r="F23" s="6"/>
    </row>
    <row r="24" spans="1:6" ht="18" x14ac:dyDescent="0.25">
      <c r="A24" s="96"/>
      <c r="B24" s="96"/>
      <c r="C24" s="97"/>
      <c r="D24" s="97"/>
      <c r="E24" s="6"/>
      <c r="F24" s="6"/>
    </row>
    <row r="25" spans="1:6" ht="15.75" x14ac:dyDescent="0.25">
      <c r="A25" s="173" t="s">
        <v>86</v>
      </c>
      <c r="B25" s="173"/>
      <c r="C25" s="173"/>
      <c r="D25" s="173"/>
      <c r="E25" s="173"/>
      <c r="F25" s="6"/>
    </row>
    <row r="26" spans="1:6" ht="15.75" x14ac:dyDescent="0.25">
      <c r="A26" s="98"/>
      <c r="B26" s="98"/>
      <c r="C26" s="98"/>
      <c r="D26" s="98"/>
      <c r="E26" s="98"/>
      <c r="F26" s="6"/>
    </row>
    <row r="27" spans="1:6" ht="15.75" x14ac:dyDescent="0.25">
      <c r="A27" s="173" t="s">
        <v>88</v>
      </c>
      <c r="B27" s="173"/>
      <c r="C27" s="173"/>
      <c r="D27" s="173"/>
      <c r="E27" s="173"/>
      <c r="F27" s="6"/>
    </row>
    <row r="28" spans="1:6" ht="18" x14ac:dyDescent="0.25">
      <c r="A28" s="96"/>
      <c r="B28" s="96"/>
      <c r="C28" s="97"/>
      <c r="D28" s="97"/>
      <c r="E28" s="6"/>
      <c r="F28" s="6"/>
    </row>
    <row r="29" spans="1:6" ht="31.5" x14ac:dyDescent="0.25">
      <c r="A29" s="26" t="s">
        <v>14</v>
      </c>
      <c r="B29" s="26" t="s">
        <v>90</v>
      </c>
      <c r="C29" s="26" t="s">
        <v>35</v>
      </c>
      <c r="D29" s="26" t="s">
        <v>91</v>
      </c>
      <c r="E29" s="26" t="s">
        <v>54</v>
      </c>
      <c r="F29" s="6"/>
    </row>
    <row r="30" spans="1:6" ht="15.75" x14ac:dyDescent="0.25">
      <c r="A30" s="27">
        <v>1</v>
      </c>
      <c r="B30" s="27">
        <v>2</v>
      </c>
      <c r="C30" s="27">
        <v>3</v>
      </c>
      <c r="D30" s="27">
        <v>4</v>
      </c>
      <c r="E30" s="27" t="s">
        <v>55</v>
      </c>
      <c r="F30" s="6"/>
    </row>
    <row r="31" spans="1:6" ht="15.75" x14ac:dyDescent="0.25">
      <c r="A31" s="35" t="s">
        <v>58</v>
      </c>
      <c r="B31" s="45">
        <f>B32</f>
        <v>0</v>
      </c>
      <c r="C31" s="45">
        <f t="shared" ref="C31:D31" si="2">C32</f>
        <v>0</v>
      </c>
      <c r="D31" s="45">
        <f t="shared" si="2"/>
        <v>0</v>
      </c>
      <c r="E31" s="45"/>
      <c r="F31" s="6"/>
    </row>
    <row r="32" spans="1:6" ht="15.75" x14ac:dyDescent="0.25">
      <c r="A32" s="35" t="s">
        <v>62</v>
      </c>
      <c r="B32" s="45">
        <f t="shared" ref="B32:D32" si="3">B33</f>
        <v>0</v>
      </c>
      <c r="C32" s="45">
        <f t="shared" si="3"/>
        <v>0</v>
      </c>
      <c r="D32" s="45">
        <f t="shared" si="3"/>
        <v>0</v>
      </c>
      <c r="E32" s="45"/>
      <c r="F32" s="6"/>
    </row>
    <row r="33" spans="1:6" ht="15.75" x14ac:dyDescent="0.25">
      <c r="A33" s="37" t="s">
        <v>63</v>
      </c>
      <c r="B33" s="46">
        <v>0</v>
      </c>
      <c r="C33" s="46">
        <v>0</v>
      </c>
      <c r="D33" s="46">
        <v>0</v>
      </c>
      <c r="E33" s="46"/>
      <c r="F33" s="6"/>
    </row>
    <row r="34" spans="1:6" ht="15.75" x14ac:dyDescent="0.25">
      <c r="A34" s="47"/>
      <c r="B34" s="38"/>
      <c r="C34" s="38"/>
      <c r="D34" s="38"/>
      <c r="E34" s="38"/>
      <c r="F34" s="6"/>
    </row>
    <row r="35" spans="1:6" ht="15.75" x14ac:dyDescent="0.25">
      <c r="A35" s="35" t="s">
        <v>59</v>
      </c>
      <c r="B35" s="45">
        <f t="shared" ref="B35:D35" si="4">B36+B38</f>
        <v>0</v>
      </c>
      <c r="C35" s="45">
        <f t="shared" si="4"/>
        <v>0</v>
      </c>
      <c r="D35" s="45">
        <f t="shared" si="4"/>
        <v>0</v>
      </c>
      <c r="E35" s="45"/>
      <c r="F35" s="6"/>
    </row>
    <row r="36" spans="1:6" ht="15.75" x14ac:dyDescent="0.25">
      <c r="A36" s="42" t="s">
        <v>64</v>
      </c>
      <c r="B36" s="45">
        <f t="shared" ref="B36:D36" si="5">B37</f>
        <v>0</v>
      </c>
      <c r="C36" s="45">
        <f t="shared" si="5"/>
        <v>0</v>
      </c>
      <c r="D36" s="45">
        <f t="shared" si="5"/>
        <v>0</v>
      </c>
      <c r="E36" s="45"/>
      <c r="F36" s="6"/>
    </row>
    <row r="37" spans="1:6" ht="15.75" x14ac:dyDescent="0.25">
      <c r="A37" s="48" t="s">
        <v>65</v>
      </c>
      <c r="B37" s="46">
        <v>0</v>
      </c>
      <c r="C37" s="46">
        <v>0</v>
      </c>
      <c r="D37" s="46">
        <v>0</v>
      </c>
      <c r="E37" s="46"/>
      <c r="F37" s="6"/>
    </row>
    <row r="38" spans="1:6" ht="15.75" x14ac:dyDescent="0.25">
      <c r="A38" s="42" t="s">
        <v>66</v>
      </c>
      <c r="B38" s="45">
        <f t="shared" ref="B38:D38" si="6">B39</f>
        <v>0</v>
      </c>
      <c r="C38" s="45">
        <f t="shared" si="6"/>
        <v>0</v>
      </c>
      <c r="D38" s="45">
        <f t="shared" si="6"/>
        <v>0</v>
      </c>
      <c r="E38" s="45"/>
      <c r="F38" s="6"/>
    </row>
    <row r="39" spans="1:6" ht="15.75" x14ac:dyDescent="0.25">
      <c r="A39" s="48" t="s">
        <v>67</v>
      </c>
      <c r="B39" s="46">
        <v>0</v>
      </c>
      <c r="C39" s="46">
        <v>0</v>
      </c>
      <c r="D39" s="46">
        <v>0</v>
      </c>
      <c r="E39" s="46"/>
      <c r="F39" s="6"/>
    </row>
    <row r="40" spans="1:6" x14ac:dyDescent="0.25">
      <c r="A40" s="6"/>
      <c r="B40" s="6"/>
      <c r="C40" s="6"/>
      <c r="D40" s="6"/>
      <c r="E40" s="6"/>
      <c r="F40" s="6"/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A42" s="6"/>
      <c r="B42" s="6"/>
      <c r="C42" s="6"/>
      <c r="D42" s="6"/>
      <c r="E42" s="6"/>
    </row>
    <row r="43" spans="1:6" x14ac:dyDescent="0.25">
      <c r="A43" s="6"/>
      <c r="B43" s="6"/>
      <c r="C43" s="6"/>
      <c r="D43" s="6"/>
      <c r="E43" s="6"/>
    </row>
  </sheetData>
  <mergeCells count="8">
    <mergeCell ref="A27:E27"/>
    <mergeCell ref="A4:E4"/>
    <mergeCell ref="A6:E6"/>
    <mergeCell ref="A2:E2"/>
    <mergeCell ref="A8:E8"/>
    <mergeCell ref="A21:E21"/>
    <mergeCell ref="A23:E23"/>
    <mergeCell ref="A25:E25"/>
  </mergeCells>
  <pageMargins left="0.25" right="0.25" top="0.75" bottom="0.75" header="0.3" footer="0.3"/>
  <pageSetup paperSize="9" scale="9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B8C8-3870-498E-BE1F-42CCE145AA50}">
  <sheetPr>
    <pageSetUpPr fitToPage="1"/>
  </sheetPr>
  <dimension ref="A1:G230"/>
  <sheetViews>
    <sheetView tabSelected="1" topLeftCell="A48" zoomScaleNormal="100" workbookViewId="0">
      <selection activeCell="A92" sqref="A92:XFD134"/>
    </sheetView>
  </sheetViews>
  <sheetFormatPr defaultRowHeight="15" x14ac:dyDescent="0.25"/>
  <cols>
    <col min="1" max="1" width="48" style="10" customWidth="1"/>
    <col min="2" max="5" width="20.7109375" customWidth="1"/>
    <col min="6" max="7" width="15.7109375" style="6" customWidth="1"/>
  </cols>
  <sheetData>
    <row r="1" spans="1:7" x14ac:dyDescent="0.25">
      <c r="A1" s="105"/>
      <c r="B1" s="84"/>
      <c r="C1" s="84"/>
      <c r="D1" s="84"/>
      <c r="E1" s="84"/>
      <c r="F1" s="84"/>
    </row>
    <row r="2" spans="1:7" ht="3" customHeight="1" x14ac:dyDescent="0.25">
      <c r="A2" s="9"/>
      <c r="B2" s="6"/>
      <c r="C2" s="6"/>
      <c r="D2" s="6"/>
      <c r="E2" s="6"/>
    </row>
    <row r="3" spans="1:7" s="12" customFormat="1" ht="30" customHeight="1" x14ac:dyDescent="0.25">
      <c r="A3" s="173" t="s">
        <v>92</v>
      </c>
      <c r="B3" s="173"/>
      <c r="C3" s="173"/>
      <c r="D3" s="173"/>
      <c r="E3" s="173"/>
      <c r="F3" s="101"/>
      <c r="G3" s="101"/>
    </row>
    <row r="4" spans="1:7" s="12" customFormat="1" ht="15" customHeight="1" x14ac:dyDescent="0.25">
      <c r="A4" s="96"/>
      <c r="B4" s="96"/>
      <c r="C4" s="96"/>
      <c r="D4" s="96"/>
      <c r="E4" s="6"/>
      <c r="F4" s="101"/>
      <c r="G4" s="101"/>
    </row>
    <row r="5" spans="1:7" ht="15.75" x14ac:dyDescent="0.25">
      <c r="A5" s="173" t="s">
        <v>30</v>
      </c>
      <c r="B5" s="173"/>
      <c r="C5" s="173"/>
      <c r="D5" s="173"/>
      <c r="E5" s="173"/>
      <c r="F5" s="5"/>
      <c r="G5" s="5"/>
    </row>
    <row r="6" spans="1:7" ht="12.75" customHeight="1" thickBot="1" x14ac:dyDescent="0.3">
      <c r="A6" s="9"/>
      <c r="B6" s="6"/>
      <c r="C6" s="6"/>
      <c r="D6" s="6"/>
      <c r="E6" s="6"/>
    </row>
    <row r="7" spans="1:7" ht="45" customHeight="1" thickBot="1" x14ac:dyDescent="0.3">
      <c r="A7" s="123" t="s">
        <v>93</v>
      </c>
      <c r="B7" s="127" t="s">
        <v>159</v>
      </c>
      <c r="C7" s="127" t="s">
        <v>160</v>
      </c>
      <c r="D7" s="127" t="s">
        <v>161</v>
      </c>
      <c r="E7" s="127" t="s">
        <v>156</v>
      </c>
    </row>
    <row r="8" spans="1:7" ht="20.100000000000001" customHeight="1" x14ac:dyDescent="0.25">
      <c r="A8" s="128" t="s">
        <v>157</v>
      </c>
      <c r="B8" s="129">
        <v>2763055.05</v>
      </c>
      <c r="C8" s="129">
        <v>48747.5</v>
      </c>
      <c r="D8" s="129">
        <v>2811802.55</v>
      </c>
      <c r="E8" s="129">
        <v>101.76</v>
      </c>
    </row>
    <row r="9" spans="1:7" ht="15" customHeight="1" x14ac:dyDescent="0.25">
      <c r="A9" s="128" t="s">
        <v>138</v>
      </c>
      <c r="B9" s="129">
        <v>2763055.05</v>
      </c>
      <c r="C9" s="129">
        <v>48747.5</v>
      </c>
      <c r="D9" s="129">
        <v>2811802.55</v>
      </c>
      <c r="E9" s="129">
        <v>101.76</v>
      </c>
    </row>
    <row r="10" spans="1:7" ht="15" customHeight="1" x14ac:dyDescent="0.25">
      <c r="A10" s="128" t="s">
        <v>139</v>
      </c>
      <c r="B10" s="129">
        <v>2763055.05</v>
      </c>
      <c r="C10" s="129">
        <v>48747.5</v>
      </c>
      <c r="D10" s="129">
        <v>2811802.55</v>
      </c>
      <c r="E10" s="129">
        <v>101.76</v>
      </c>
    </row>
    <row r="11" spans="1:7" ht="15" customHeight="1" x14ac:dyDescent="0.25">
      <c r="A11" s="132" t="s">
        <v>15</v>
      </c>
      <c r="B11" s="129">
        <v>16853.86</v>
      </c>
      <c r="C11" s="129">
        <v>-2809.39</v>
      </c>
      <c r="D11" s="129">
        <v>14044.47</v>
      </c>
      <c r="E11" s="129">
        <v>83.33</v>
      </c>
    </row>
    <row r="12" spans="1:7" s="33" customFormat="1" ht="12.75" x14ac:dyDescent="0.2">
      <c r="A12" s="132" t="s">
        <v>17</v>
      </c>
      <c r="B12" s="129">
        <v>34500</v>
      </c>
      <c r="C12" s="129">
        <v>-1217.44</v>
      </c>
      <c r="D12" s="129">
        <v>33282.559999999998</v>
      </c>
      <c r="E12" s="129">
        <v>96.47</v>
      </c>
      <c r="F12" s="102"/>
      <c r="G12" s="102"/>
    </row>
    <row r="13" spans="1:7" s="33" customFormat="1" ht="12.75" x14ac:dyDescent="0.2">
      <c r="A13" s="132" t="s">
        <v>19</v>
      </c>
      <c r="B13" s="129">
        <v>149600</v>
      </c>
      <c r="C13" s="129">
        <v>778.28</v>
      </c>
      <c r="D13" s="129">
        <v>150378.28</v>
      </c>
      <c r="E13" s="129">
        <v>100.52</v>
      </c>
      <c r="F13" s="102"/>
      <c r="G13" s="102"/>
    </row>
    <row r="14" spans="1:7" s="49" customFormat="1" ht="12.75" x14ac:dyDescent="0.2">
      <c r="A14" s="132" t="s">
        <v>22</v>
      </c>
      <c r="B14" s="129">
        <v>2561501.19</v>
      </c>
      <c r="C14" s="129">
        <v>51896.05</v>
      </c>
      <c r="D14" s="129">
        <v>2613397.2400000002</v>
      </c>
      <c r="E14" s="129">
        <v>102.03</v>
      </c>
      <c r="F14" s="103"/>
      <c r="G14" s="103"/>
    </row>
    <row r="15" spans="1:7" s="49" customFormat="1" ht="12.75" x14ac:dyDescent="0.2">
      <c r="A15" s="132" t="s">
        <v>23</v>
      </c>
      <c r="B15" s="129">
        <v>600</v>
      </c>
      <c r="C15" s="129">
        <v>100</v>
      </c>
      <c r="D15" s="129">
        <v>700</v>
      </c>
      <c r="E15" s="129">
        <v>116.67</v>
      </c>
      <c r="F15" s="103"/>
      <c r="G15" s="103"/>
    </row>
    <row r="16" spans="1:7" s="49" customFormat="1" ht="12.75" customHeight="1" x14ac:dyDescent="0.2">
      <c r="A16" s="133" t="s">
        <v>68</v>
      </c>
      <c r="B16" s="134">
        <v>2763055.05</v>
      </c>
      <c r="C16" s="134">
        <v>48747.5</v>
      </c>
      <c r="D16" s="134">
        <v>2811802.55</v>
      </c>
      <c r="E16" s="134">
        <v>101.76</v>
      </c>
      <c r="F16" s="103"/>
      <c r="G16" s="103"/>
    </row>
    <row r="17" spans="1:7" s="49" customFormat="1" ht="25.5" x14ac:dyDescent="0.2">
      <c r="A17" s="135" t="s">
        <v>162</v>
      </c>
      <c r="B17" s="136">
        <v>2763055.05</v>
      </c>
      <c r="C17" s="136">
        <v>48747.5</v>
      </c>
      <c r="D17" s="136">
        <v>2811802.55</v>
      </c>
      <c r="E17" s="136">
        <v>101.76</v>
      </c>
      <c r="F17" s="103"/>
      <c r="G17" s="103"/>
    </row>
    <row r="18" spans="1:7" s="49" customFormat="1" ht="12.75" x14ac:dyDescent="0.2">
      <c r="A18" s="130" t="s">
        <v>163</v>
      </c>
      <c r="B18" s="131">
        <v>2763055.05</v>
      </c>
      <c r="C18" s="131">
        <v>48747.5</v>
      </c>
      <c r="D18" s="131">
        <v>2811802.55</v>
      </c>
      <c r="E18" s="131">
        <v>101.76</v>
      </c>
      <c r="F18" s="103"/>
      <c r="G18" s="103"/>
    </row>
    <row r="19" spans="1:7" s="11" customFormat="1" ht="24.95" customHeight="1" x14ac:dyDescent="0.2">
      <c r="A19" s="128" t="s">
        <v>140</v>
      </c>
      <c r="B19" s="129">
        <v>3500</v>
      </c>
      <c r="C19" s="129">
        <v>357.35</v>
      </c>
      <c r="D19" s="129">
        <v>3857.35</v>
      </c>
      <c r="E19" s="129">
        <v>110.21</v>
      </c>
      <c r="F19" s="104"/>
      <c r="G19" s="104"/>
    </row>
    <row r="20" spans="1:7" ht="12.75" customHeight="1" x14ac:dyDescent="0.25">
      <c r="A20" s="130" t="s">
        <v>141</v>
      </c>
      <c r="B20" s="131">
        <v>3500</v>
      </c>
      <c r="C20" s="131">
        <v>357.35</v>
      </c>
      <c r="D20" s="131">
        <v>3857.35</v>
      </c>
      <c r="E20" s="131">
        <v>110.21</v>
      </c>
    </row>
    <row r="21" spans="1:7" ht="12.75" customHeight="1" x14ac:dyDescent="0.25">
      <c r="A21" s="132" t="s">
        <v>15</v>
      </c>
      <c r="B21" s="129">
        <v>3500</v>
      </c>
      <c r="C21" s="129">
        <v>357.35</v>
      </c>
      <c r="D21" s="129">
        <v>3857.35</v>
      </c>
      <c r="E21" s="129">
        <v>110.21</v>
      </c>
    </row>
    <row r="22" spans="1:7" ht="12.75" customHeight="1" x14ac:dyDescent="0.25">
      <c r="A22" s="137" t="s">
        <v>8</v>
      </c>
      <c r="B22" s="129">
        <v>3500</v>
      </c>
      <c r="C22" s="129">
        <v>357.35</v>
      </c>
      <c r="D22" s="129">
        <v>3857.35</v>
      </c>
      <c r="E22" s="129">
        <v>110.21</v>
      </c>
    </row>
    <row r="23" spans="1:7" ht="12.75" customHeight="1" x14ac:dyDescent="0.25">
      <c r="A23" s="128" t="s">
        <v>142</v>
      </c>
      <c r="B23" s="129">
        <v>2640082.71</v>
      </c>
      <c r="C23" s="129">
        <v>68175.460000000006</v>
      </c>
      <c r="D23" s="129">
        <v>2708258.17</v>
      </c>
      <c r="E23" s="129">
        <v>102.58</v>
      </c>
    </row>
    <row r="24" spans="1:7" ht="12.75" customHeight="1" x14ac:dyDescent="0.25">
      <c r="A24" s="130" t="s">
        <v>143</v>
      </c>
      <c r="B24" s="131">
        <v>2640082.71</v>
      </c>
      <c r="C24" s="131">
        <v>68175.460000000006</v>
      </c>
      <c r="D24" s="131">
        <v>2708258.17</v>
      </c>
      <c r="E24" s="131">
        <v>102.58</v>
      </c>
    </row>
    <row r="25" spans="1:7" ht="12.75" customHeight="1" x14ac:dyDescent="0.25">
      <c r="A25" s="132" t="s">
        <v>17</v>
      </c>
      <c r="B25" s="129">
        <v>29014</v>
      </c>
      <c r="C25" s="129">
        <v>1668.56</v>
      </c>
      <c r="D25" s="129">
        <v>30682.560000000001</v>
      </c>
      <c r="E25" s="129">
        <v>105.75</v>
      </c>
    </row>
    <row r="26" spans="1:7" ht="12.75" customHeight="1" x14ac:dyDescent="0.25">
      <c r="A26" s="137" t="s">
        <v>8</v>
      </c>
      <c r="B26" s="129">
        <v>21214</v>
      </c>
      <c r="C26" s="129">
        <v>2286</v>
      </c>
      <c r="D26" s="129">
        <v>23500</v>
      </c>
      <c r="E26" s="129">
        <v>110.78</v>
      </c>
    </row>
    <row r="27" spans="1:7" s="11" customFormat="1" ht="24.95" customHeight="1" x14ac:dyDescent="0.2">
      <c r="A27" s="137" t="s">
        <v>8</v>
      </c>
      <c r="B27" s="129">
        <v>7800</v>
      </c>
      <c r="C27" s="129">
        <v>-617.44000000000005</v>
      </c>
      <c r="D27" s="129">
        <v>7182.56</v>
      </c>
      <c r="E27" s="129">
        <v>92.08</v>
      </c>
      <c r="F27" s="104"/>
      <c r="G27" s="104"/>
    </row>
    <row r="28" spans="1:7" ht="12.75" customHeight="1" x14ac:dyDescent="0.25">
      <c r="A28" s="132" t="s">
        <v>19</v>
      </c>
      <c r="B28" s="129">
        <v>149600</v>
      </c>
      <c r="C28" s="129">
        <v>778.28</v>
      </c>
      <c r="D28" s="129">
        <v>150378.28</v>
      </c>
      <c r="E28" s="129">
        <v>100.52</v>
      </c>
    </row>
    <row r="29" spans="1:7" ht="12.75" customHeight="1" x14ac:dyDescent="0.25">
      <c r="A29" s="137" t="s">
        <v>8</v>
      </c>
      <c r="B29" s="129">
        <v>17200</v>
      </c>
      <c r="C29" s="129">
        <v>900</v>
      </c>
      <c r="D29" s="129">
        <v>18100</v>
      </c>
      <c r="E29" s="129">
        <v>105.23</v>
      </c>
    </row>
    <row r="30" spans="1:7" ht="12.75" customHeight="1" x14ac:dyDescent="0.25">
      <c r="A30" s="137" t="s">
        <v>8</v>
      </c>
      <c r="B30" s="129">
        <v>130569</v>
      </c>
      <c r="C30" s="129">
        <v>810</v>
      </c>
      <c r="D30" s="129">
        <v>131379</v>
      </c>
      <c r="E30" s="129">
        <v>100.62</v>
      </c>
    </row>
    <row r="31" spans="1:7" ht="12.75" customHeight="1" x14ac:dyDescent="0.25">
      <c r="A31" s="137" t="s">
        <v>9</v>
      </c>
      <c r="B31" s="129">
        <v>931</v>
      </c>
      <c r="C31" s="129">
        <v>-810</v>
      </c>
      <c r="D31" s="129">
        <v>121</v>
      </c>
      <c r="E31" s="129">
        <v>13</v>
      </c>
    </row>
    <row r="32" spans="1:7" ht="12.75" customHeight="1" x14ac:dyDescent="0.25">
      <c r="A32" s="137" t="s">
        <v>8</v>
      </c>
      <c r="B32" s="129">
        <v>900</v>
      </c>
      <c r="C32" s="129">
        <v>-121.72</v>
      </c>
      <c r="D32" s="129">
        <v>778.28</v>
      </c>
      <c r="E32" s="129">
        <v>86.48</v>
      </c>
    </row>
    <row r="33" spans="1:5" ht="12.75" customHeight="1" x14ac:dyDescent="0.25">
      <c r="A33" s="132" t="s">
        <v>22</v>
      </c>
      <c r="B33" s="129">
        <v>2461068.71</v>
      </c>
      <c r="C33" s="129">
        <v>65528.62</v>
      </c>
      <c r="D33" s="129">
        <v>2526597.33</v>
      </c>
      <c r="E33" s="129">
        <v>102.66</v>
      </c>
    </row>
    <row r="34" spans="1:5" ht="12.75" customHeight="1" x14ac:dyDescent="0.25">
      <c r="A34" s="137" t="s">
        <v>7</v>
      </c>
      <c r="B34" s="129">
        <v>2435027.8199999998</v>
      </c>
      <c r="C34" s="129">
        <v>79781.820000000007</v>
      </c>
      <c r="D34" s="129">
        <v>2514809.64</v>
      </c>
      <c r="E34" s="129">
        <v>103.28</v>
      </c>
    </row>
    <row r="35" spans="1:5" ht="12.75" customHeight="1" x14ac:dyDescent="0.25">
      <c r="A35" s="137" t="s">
        <v>8</v>
      </c>
      <c r="B35" s="129">
        <v>6630.89</v>
      </c>
      <c r="C35" s="129">
        <v>19.11</v>
      </c>
      <c r="D35" s="129">
        <v>6650</v>
      </c>
      <c r="E35" s="129">
        <v>100.29</v>
      </c>
    </row>
    <row r="36" spans="1:5" ht="12.75" customHeight="1" x14ac:dyDescent="0.25">
      <c r="A36" s="137" t="s">
        <v>10</v>
      </c>
      <c r="B36" s="129">
        <v>600</v>
      </c>
      <c r="C36" s="129">
        <v>-300</v>
      </c>
      <c r="D36" s="129">
        <v>300</v>
      </c>
      <c r="E36" s="129">
        <v>50</v>
      </c>
    </row>
    <row r="37" spans="1:5" ht="12.75" customHeight="1" x14ac:dyDescent="0.25">
      <c r="A37" s="137" t="s">
        <v>7</v>
      </c>
      <c r="B37" s="129">
        <v>18000</v>
      </c>
      <c r="C37" s="129">
        <v>-18000</v>
      </c>
      <c r="D37" s="138"/>
      <c r="E37" s="138"/>
    </row>
    <row r="38" spans="1:5" ht="12.75" customHeight="1" x14ac:dyDescent="0.25">
      <c r="A38" s="137" t="s">
        <v>8</v>
      </c>
      <c r="B38" s="129">
        <v>810</v>
      </c>
      <c r="C38" s="129">
        <v>4027.69</v>
      </c>
      <c r="D38" s="129">
        <v>4837.6899999999996</v>
      </c>
      <c r="E38" s="129">
        <v>597.25</v>
      </c>
    </row>
    <row r="39" spans="1:5" ht="12.75" customHeight="1" x14ac:dyDescent="0.25">
      <c r="A39" s="132" t="s">
        <v>23</v>
      </c>
      <c r="B39" s="129">
        <v>400</v>
      </c>
      <c r="C39" s="129">
        <v>200</v>
      </c>
      <c r="D39" s="129">
        <v>600</v>
      </c>
      <c r="E39" s="129">
        <v>150</v>
      </c>
    </row>
    <row r="40" spans="1:5" ht="12.75" customHeight="1" x14ac:dyDescent="0.25">
      <c r="A40" s="137" t="s">
        <v>8</v>
      </c>
      <c r="B40" s="129">
        <v>200</v>
      </c>
      <c r="C40" s="129">
        <v>300</v>
      </c>
      <c r="D40" s="129">
        <v>500</v>
      </c>
      <c r="E40" s="129">
        <v>250</v>
      </c>
    </row>
    <row r="41" spans="1:5" ht="12.75" customHeight="1" x14ac:dyDescent="0.25">
      <c r="A41" s="137" t="s">
        <v>8</v>
      </c>
      <c r="B41" s="129">
        <v>200</v>
      </c>
      <c r="C41" s="129">
        <v>-100</v>
      </c>
      <c r="D41" s="129">
        <v>100</v>
      </c>
      <c r="E41" s="129">
        <v>50</v>
      </c>
    </row>
    <row r="42" spans="1:5" ht="12.75" customHeight="1" x14ac:dyDescent="0.25">
      <c r="A42" s="128" t="s">
        <v>149</v>
      </c>
      <c r="B42" s="129">
        <v>112286.34</v>
      </c>
      <c r="C42" s="129">
        <v>-16199.31</v>
      </c>
      <c r="D42" s="129">
        <v>96087.03</v>
      </c>
      <c r="E42" s="129">
        <v>85.57</v>
      </c>
    </row>
    <row r="43" spans="1:5" ht="12.75" customHeight="1" x14ac:dyDescent="0.25">
      <c r="A43" s="130" t="s">
        <v>150</v>
      </c>
      <c r="B43" s="131">
        <v>4700</v>
      </c>
      <c r="C43" s="131">
        <v>-100</v>
      </c>
      <c r="D43" s="131">
        <v>4600</v>
      </c>
      <c r="E43" s="131">
        <v>97.87</v>
      </c>
    </row>
    <row r="44" spans="1:5" ht="12.75" customHeight="1" x14ac:dyDescent="0.25">
      <c r="A44" s="132" t="s">
        <v>15</v>
      </c>
      <c r="B44" s="129">
        <v>4700</v>
      </c>
      <c r="C44" s="129">
        <v>-100</v>
      </c>
      <c r="D44" s="129">
        <v>4600</v>
      </c>
      <c r="E44" s="129">
        <v>97.87</v>
      </c>
    </row>
    <row r="45" spans="1:5" ht="12.75" customHeight="1" x14ac:dyDescent="0.25">
      <c r="A45" s="137" t="s">
        <v>8</v>
      </c>
      <c r="B45" s="129">
        <v>4700</v>
      </c>
      <c r="C45" s="129">
        <v>-100</v>
      </c>
      <c r="D45" s="129">
        <v>4600</v>
      </c>
      <c r="E45" s="129">
        <v>97.87</v>
      </c>
    </row>
    <row r="46" spans="1:5" ht="12.75" customHeight="1" x14ac:dyDescent="0.25">
      <c r="A46" s="130" t="s">
        <v>151</v>
      </c>
      <c r="B46" s="131">
        <v>16267.34</v>
      </c>
      <c r="C46" s="131">
        <v>953.52</v>
      </c>
      <c r="D46" s="131">
        <v>17220.86</v>
      </c>
      <c r="E46" s="131">
        <v>105.86</v>
      </c>
    </row>
    <row r="47" spans="1:5" ht="12.75" customHeight="1" x14ac:dyDescent="0.25">
      <c r="A47" s="132" t="s">
        <v>15</v>
      </c>
      <c r="B47" s="129">
        <v>8653.86</v>
      </c>
      <c r="C47" s="129">
        <v>-3066.74</v>
      </c>
      <c r="D47" s="129">
        <v>5587.12</v>
      </c>
      <c r="E47" s="129">
        <v>64.56</v>
      </c>
    </row>
    <row r="48" spans="1:5" ht="12.75" customHeight="1" x14ac:dyDescent="0.25">
      <c r="A48" s="137" t="s">
        <v>7</v>
      </c>
      <c r="B48" s="138"/>
      <c r="C48" s="129">
        <v>4497.12</v>
      </c>
      <c r="D48" s="129">
        <v>4497.12</v>
      </c>
      <c r="E48" s="138"/>
    </row>
    <row r="49" spans="1:7" ht="12.75" customHeight="1" x14ac:dyDescent="0.25">
      <c r="A49" s="137" t="s">
        <v>8</v>
      </c>
      <c r="B49" s="138"/>
      <c r="C49" s="129">
        <v>1090</v>
      </c>
      <c r="D49" s="129">
        <v>1090</v>
      </c>
      <c r="E49" s="138"/>
    </row>
    <row r="50" spans="1:7" ht="12.75" customHeight="1" x14ac:dyDescent="0.25">
      <c r="A50" s="137" t="s">
        <v>7</v>
      </c>
      <c r="B50" s="129">
        <v>8653.86</v>
      </c>
      <c r="C50" s="129">
        <v>-8653.86</v>
      </c>
      <c r="D50" s="138"/>
      <c r="E50" s="138"/>
    </row>
    <row r="51" spans="1:7" ht="12.75" customHeight="1" x14ac:dyDescent="0.25">
      <c r="A51" s="132" t="s">
        <v>22</v>
      </c>
      <c r="B51" s="129">
        <v>7613.48</v>
      </c>
      <c r="C51" s="129">
        <v>4020.26</v>
      </c>
      <c r="D51" s="129">
        <v>11633.74</v>
      </c>
      <c r="E51" s="129">
        <v>152.80000000000001</v>
      </c>
    </row>
    <row r="52" spans="1:7" ht="12.75" customHeight="1" x14ac:dyDescent="0.25">
      <c r="A52" s="137" t="s">
        <v>7</v>
      </c>
      <c r="B52" s="129">
        <v>5357.14</v>
      </c>
      <c r="C52" s="129">
        <v>-3675.69</v>
      </c>
      <c r="D52" s="129">
        <v>1681.45</v>
      </c>
      <c r="E52" s="129">
        <v>31.39</v>
      </c>
    </row>
    <row r="53" spans="1:7" ht="12.75" customHeight="1" x14ac:dyDescent="0.25">
      <c r="A53" s="137" t="s">
        <v>7</v>
      </c>
      <c r="B53" s="129">
        <v>2196.34</v>
      </c>
      <c r="C53" s="129">
        <v>7755.95</v>
      </c>
      <c r="D53" s="129">
        <v>9952.2900000000009</v>
      </c>
      <c r="E53" s="129">
        <v>453.13</v>
      </c>
    </row>
    <row r="54" spans="1:7" ht="12.75" customHeight="1" x14ac:dyDescent="0.25">
      <c r="A54" s="137" t="s">
        <v>8</v>
      </c>
      <c r="B54" s="129">
        <v>60</v>
      </c>
      <c r="C54" s="129">
        <v>-60</v>
      </c>
      <c r="D54" s="138"/>
      <c r="E54" s="138"/>
    </row>
    <row r="55" spans="1:7" ht="12.75" customHeight="1" x14ac:dyDescent="0.25">
      <c r="A55" s="130" t="s">
        <v>152</v>
      </c>
      <c r="B55" s="131">
        <v>89600</v>
      </c>
      <c r="C55" s="131">
        <v>-17223.830000000002</v>
      </c>
      <c r="D55" s="131">
        <v>72376.17</v>
      </c>
      <c r="E55" s="131">
        <v>80.78</v>
      </c>
    </row>
    <row r="56" spans="1:7" ht="12.75" customHeight="1" x14ac:dyDescent="0.25">
      <c r="A56" s="132" t="s">
        <v>22</v>
      </c>
      <c r="B56" s="129">
        <v>89600</v>
      </c>
      <c r="C56" s="129">
        <v>-17223.830000000002</v>
      </c>
      <c r="D56" s="129">
        <v>72376.17</v>
      </c>
      <c r="E56" s="129">
        <v>80.78</v>
      </c>
    </row>
    <row r="57" spans="1:7" ht="12.75" customHeight="1" x14ac:dyDescent="0.25">
      <c r="A57" s="137" t="s">
        <v>8</v>
      </c>
      <c r="B57" s="129">
        <v>48000</v>
      </c>
      <c r="C57" s="129">
        <v>23176.17</v>
      </c>
      <c r="D57" s="129">
        <v>71176.17</v>
      </c>
      <c r="E57" s="129">
        <v>148.28</v>
      </c>
    </row>
    <row r="58" spans="1:7" ht="12.75" customHeight="1" x14ac:dyDescent="0.25">
      <c r="A58" s="137" t="s">
        <v>13</v>
      </c>
      <c r="B58" s="129">
        <v>2000</v>
      </c>
      <c r="C58" s="129">
        <v>-800</v>
      </c>
      <c r="D58" s="129">
        <v>1200</v>
      </c>
      <c r="E58" s="129">
        <v>60</v>
      </c>
    </row>
    <row r="59" spans="1:7" ht="12.75" customHeight="1" x14ac:dyDescent="0.25">
      <c r="A59" s="137" t="s">
        <v>8</v>
      </c>
      <c r="B59" s="129">
        <v>37600</v>
      </c>
      <c r="C59" s="129">
        <v>-37600</v>
      </c>
      <c r="D59" s="138"/>
      <c r="E59" s="138"/>
    </row>
    <row r="60" spans="1:7" ht="12.75" customHeight="1" x14ac:dyDescent="0.25">
      <c r="A60" s="137" t="s">
        <v>13</v>
      </c>
      <c r="B60" s="129">
        <v>2000</v>
      </c>
      <c r="C60" s="129">
        <v>-2000</v>
      </c>
      <c r="D60" s="138"/>
      <c r="E60" s="138"/>
    </row>
    <row r="61" spans="1:7" ht="12.75" customHeight="1" x14ac:dyDescent="0.25">
      <c r="A61" s="130" t="s">
        <v>153</v>
      </c>
      <c r="B61" s="131">
        <v>1719</v>
      </c>
      <c r="C61" s="131">
        <v>171</v>
      </c>
      <c r="D61" s="131">
        <v>1890</v>
      </c>
      <c r="E61" s="131">
        <v>109.95</v>
      </c>
    </row>
    <row r="62" spans="1:7" ht="12.75" customHeight="1" x14ac:dyDescent="0.25">
      <c r="A62" s="132" t="s">
        <v>22</v>
      </c>
      <c r="B62" s="129">
        <v>1719</v>
      </c>
      <c r="C62" s="129">
        <v>171</v>
      </c>
      <c r="D62" s="129">
        <v>1890</v>
      </c>
      <c r="E62" s="129">
        <v>109.95</v>
      </c>
    </row>
    <row r="63" spans="1:7" s="11" customFormat="1" ht="24.95" customHeight="1" x14ac:dyDescent="0.2">
      <c r="A63" s="137" t="s">
        <v>100</v>
      </c>
      <c r="B63" s="129">
        <v>1719</v>
      </c>
      <c r="C63" s="129">
        <v>171</v>
      </c>
      <c r="D63" s="129">
        <v>1890</v>
      </c>
      <c r="E63" s="129">
        <v>109.95</v>
      </c>
      <c r="F63" s="104"/>
      <c r="G63" s="104"/>
    </row>
    <row r="64" spans="1:7" ht="12.75" customHeight="1" x14ac:dyDescent="0.25">
      <c r="A64" s="128" t="s">
        <v>154</v>
      </c>
      <c r="B64" s="129">
        <v>7186</v>
      </c>
      <c r="C64" s="129">
        <v>-3586</v>
      </c>
      <c r="D64" s="129">
        <v>3600</v>
      </c>
      <c r="E64" s="129">
        <v>50.1</v>
      </c>
    </row>
    <row r="65" spans="1:5" ht="12.75" customHeight="1" x14ac:dyDescent="0.25">
      <c r="A65" s="130" t="s">
        <v>155</v>
      </c>
      <c r="B65" s="131">
        <v>7186</v>
      </c>
      <c r="C65" s="131">
        <v>-3586</v>
      </c>
      <c r="D65" s="131">
        <v>3600</v>
      </c>
      <c r="E65" s="131">
        <v>50.1</v>
      </c>
    </row>
    <row r="66" spans="1:5" ht="12.75" customHeight="1" x14ac:dyDescent="0.25">
      <c r="A66" s="132" t="s">
        <v>17</v>
      </c>
      <c r="B66" s="129">
        <v>5486</v>
      </c>
      <c r="C66" s="129">
        <v>-2886</v>
      </c>
      <c r="D66" s="129">
        <v>2600</v>
      </c>
      <c r="E66" s="129">
        <v>47.39</v>
      </c>
    </row>
    <row r="67" spans="1:5" ht="12.75" customHeight="1" x14ac:dyDescent="0.25">
      <c r="A67" s="137" t="s">
        <v>13</v>
      </c>
      <c r="B67" s="129">
        <v>4286</v>
      </c>
      <c r="C67" s="129">
        <v>-2286</v>
      </c>
      <c r="D67" s="129">
        <v>2000</v>
      </c>
      <c r="E67" s="129">
        <v>46.66</v>
      </c>
    </row>
    <row r="68" spans="1:5" ht="12.75" customHeight="1" x14ac:dyDescent="0.25">
      <c r="A68" s="137" t="s">
        <v>13</v>
      </c>
      <c r="B68" s="129">
        <v>1200</v>
      </c>
      <c r="C68" s="129">
        <v>-600</v>
      </c>
      <c r="D68" s="129">
        <v>600</v>
      </c>
      <c r="E68" s="129">
        <v>50</v>
      </c>
    </row>
    <row r="69" spans="1:5" ht="12.75" customHeight="1" x14ac:dyDescent="0.25">
      <c r="A69" s="132" t="s">
        <v>22</v>
      </c>
      <c r="B69" s="129">
        <v>1500</v>
      </c>
      <c r="C69" s="129">
        <v>-600</v>
      </c>
      <c r="D69" s="129">
        <v>900</v>
      </c>
      <c r="E69" s="129">
        <v>60</v>
      </c>
    </row>
    <row r="70" spans="1:5" ht="12.75" customHeight="1" x14ac:dyDescent="0.25">
      <c r="A70" s="137" t="s">
        <v>13</v>
      </c>
      <c r="B70" s="129">
        <v>1000</v>
      </c>
      <c r="C70" s="129">
        <v>-100</v>
      </c>
      <c r="D70" s="129">
        <v>900</v>
      </c>
      <c r="E70" s="129">
        <v>90</v>
      </c>
    </row>
    <row r="71" spans="1:5" ht="12.75" customHeight="1" x14ac:dyDescent="0.25">
      <c r="A71" s="137" t="s">
        <v>13</v>
      </c>
      <c r="B71" s="129">
        <v>500</v>
      </c>
      <c r="C71" s="129">
        <v>-500</v>
      </c>
      <c r="D71" s="138"/>
      <c r="E71" s="138"/>
    </row>
    <row r="72" spans="1:5" ht="12.75" customHeight="1" x14ac:dyDescent="0.25">
      <c r="A72" s="132" t="s">
        <v>23</v>
      </c>
      <c r="B72" s="129">
        <v>200</v>
      </c>
      <c r="C72" s="129">
        <v>-100</v>
      </c>
      <c r="D72" s="129">
        <v>100</v>
      </c>
      <c r="E72" s="129">
        <v>50</v>
      </c>
    </row>
    <row r="73" spans="1:5" ht="12.75" customHeight="1" x14ac:dyDescent="0.25">
      <c r="A73" s="137" t="s">
        <v>13</v>
      </c>
      <c r="B73" s="129">
        <v>100</v>
      </c>
      <c r="C73" s="138"/>
      <c r="D73" s="129">
        <v>100</v>
      </c>
      <c r="E73" s="129">
        <v>100</v>
      </c>
    </row>
    <row r="74" spans="1:5" ht="12.75" customHeight="1" x14ac:dyDescent="0.25">
      <c r="A74" s="137" t="s">
        <v>13</v>
      </c>
      <c r="B74" s="129">
        <v>100</v>
      </c>
      <c r="C74" s="129">
        <v>-100</v>
      </c>
      <c r="D74" s="138"/>
      <c r="E74" s="138"/>
    </row>
    <row r="75" spans="1:5" ht="12.75" customHeight="1" x14ac:dyDescent="0.25">
      <c r="A75" s="124" t="s">
        <v>155</v>
      </c>
      <c r="B75" s="125">
        <v>7186</v>
      </c>
      <c r="C75" s="125">
        <v>-3586</v>
      </c>
      <c r="D75" s="125">
        <v>3600</v>
      </c>
      <c r="E75" s="125">
        <v>50.1</v>
      </c>
    </row>
    <row r="76" spans="1:5" ht="12.75" customHeight="1" x14ac:dyDescent="0.25">
      <c r="A76" s="121" t="s">
        <v>144</v>
      </c>
      <c r="B76" s="113">
        <v>4286</v>
      </c>
      <c r="C76" s="113">
        <v>-2286</v>
      </c>
      <c r="D76" s="113">
        <v>2000</v>
      </c>
      <c r="E76" s="113">
        <v>46.66</v>
      </c>
    </row>
    <row r="77" spans="1:5" ht="12.75" customHeight="1" x14ac:dyDescent="0.25">
      <c r="A77" s="126" t="s">
        <v>13</v>
      </c>
      <c r="B77" s="113">
        <v>4286</v>
      </c>
      <c r="C77" s="113">
        <v>-2286</v>
      </c>
      <c r="D77" s="113">
        <v>2000</v>
      </c>
      <c r="E77" s="113">
        <v>46.66</v>
      </c>
    </row>
    <row r="78" spans="1:5" ht="12.75" customHeight="1" x14ac:dyDescent="0.25">
      <c r="A78" s="121" t="s">
        <v>110</v>
      </c>
      <c r="B78" s="113">
        <v>4286</v>
      </c>
      <c r="C78" s="113">
        <v>-2286</v>
      </c>
      <c r="D78" s="113">
        <v>2000</v>
      </c>
      <c r="E78" s="113">
        <v>46.66</v>
      </c>
    </row>
    <row r="79" spans="1:5" ht="12.75" customHeight="1" x14ac:dyDescent="0.25">
      <c r="A79" s="121" t="s">
        <v>145</v>
      </c>
      <c r="B79" s="113">
        <v>1200</v>
      </c>
      <c r="C79" s="113">
        <v>-600</v>
      </c>
      <c r="D79" s="113">
        <v>600</v>
      </c>
      <c r="E79" s="113">
        <v>50</v>
      </c>
    </row>
    <row r="80" spans="1:5" ht="12.75" customHeight="1" x14ac:dyDescent="0.25">
      <c r="A80" s="126" t="s">
        <v>13</v>
      </c>
      <c r="B80" s="113">
        <v>1200</v>
      </c>
      <c r="C80" s="113">
        <v>-600</v>
      </c>
      <c r="D80" s="113">
        <v>600</v>
      </c>
      <c r="E80" s="113">
        <v>50</v>
      </c>
    </row>
    <row r="81" spans="1:5" ht="12.75" customHeight="1" x14ac:dyDescent="0.25">
      <c r="A81" s="121" t="s">
        <v>127</v>
      </c>
      <c r="B81" s="113">
        <v>1200</v>
      </c>
      <c r="C81" s="113">
        <v>-600</v>
      </c>
      <c r="D81" s="113">
        <v>600</v>
      </c>
      <c r="E81" s="113">
        <v>50</v>
      </c>
    </row>
    <row r="82" spans="1:5" ht="12.75" customHeight="1" x14ac:dyDescent="0.25">
      <c r="A82" s="121" t="s">
        <v>146</v>
      </c>
      <c r="B82" s="113">
        <v>1500</v>
      </c>
      <c r="C82" s="113">
        <v>-600</v>
      </c>
      <c r="D82" s="113">
        <v>900</v>
      </c>
      <c r="E82" s="113">
        <v>60</v>
      </c>
    </row>
    <row r="83" spans="1:5" ht="12.75" customHeight="1" x14ac:dyDescent="0.25">
      <c r="A83" s="126" t="s">
        <v>13</v>
      </c>
      <c r="B83" s="113">
        <v>1500</v>
      </c>
      <c r="C83" s="113">
        <v>-600</v>
      </c>
      <c r="D83" s="113">
        <v>900</v>
      </c>
      <c r="E83" s="113">
        <v>60</v>
      </c>
    </row>
    <row r="84" spans="1:5" ht="12.75" customHeight="1" x14ac:dyDescent="0.25">
      <c r="A84" s="121" t="s">
        <v>105</v>
      </c>
      <c r="B84" s="113">
        <v>1000</v>
      </c>
      <c r="C84" s="113">
        <v>-100</v>
      </c>
      <c r="D84" s="113">
        <v>900</v>
      </c>
      <c r="E84" s="113">
        <v>90</v>
      </c>
    </row>
    <row r="85" spans="1:5" ht="12.75" customHeight="1" x14ac:dyDescent="0.25">
      <c r="A85" s="121" t="s">
        <v>125</v>
      </c>
      <c r="B85" s="113">
        <v>500</v>
      </c>
      <c r="C85" s="113">
        <v>-500</v>
      </c>
      <c r="D85" s="114"/>
      <c r="E85" s="114"/>
    </row>
    <row r="86" spans="1:5" ht="12.75" customHeight="1" x14ac:dyDescent="0.25">
      <c r="A86" s="121" t="s">
        <v>147</v>
      </c>
      <c r="B86" s="113">
        <v>100</v>
      </c>
      <c r="C86" s="114"/>
      <c r="D86" s="113">
        <v>100</v>
      </c>
      <c r="E86" s="113">
        <v>100</v>
      </c>
    </row>
    <row r="87" spans="1:5" ht="12.75" customHeight="1" x14ac:dyDescent="0.25">
      <c r="A87" s="126" t="s">
        <v>13</v>
      </c>
      <c r="B87" s="113">
        <v>100</v>
      </c>
      <c r="C87" s="114"/>
      <c r="D87" s="113">
        <v>100</v>
      </c>
      <c r="E87" s="113">
        <v>100</v>
      </c>
    </row>
    <row r="88" spans="1:5" ht="12.75" customHeight="1" x14ac:dyDescent="0.25">
      <c r="A88" s="121" t="s">
        <v>114</v>
      </c>
      <c r="B88" s="113">
        <v>100</v>
      </c>
      <c r="C88" s="114"/>
      <c r="D88" s="113">
        <v>100</v>
      </c>
      <c r="E88" s="113">
        <v>100</v>
      </c>
    </row>
    <row r="89" spans="1:5" ht="12.75" customHeight="1" x14ac:dyDescent="0.25">
      <c r="A89" s="121" t="s">
        <v>148</v>
      </c>
      <c r="B89" s="113">
        <v>100</v>
      </c>
      <c r="C89" s="113">
        <v>-100</v>
      </c>
      <c r="D89" s="114"/>
      <c r="E89" s="114"/>
    </row>
    <row r="90" spans="1:5" ht="12.75" customHeight="1" x14ac:dyDescent="0.25">
      <c r="A90" s="126" t="s">
        <v>13</v>
      </c>
      <c r="B90" s="113">
        <v>100</v>
      </c>
      <c r="C90" s="113">
        <v>-100</v>
      </c>
      <c r="D90" s="114"/>
      <c r="E90" s="114"/>
    </row>
    <row r="91" spans="1:5" ht="12.75" customHeight="1" x14ac:dyDescent="0.25">
      <c r="A91" s="121" t="s">
        <v>133</v>
      </c>
      <c r="B91" s="113">
        <v>100</v>
      </c>
      <c r="C91" s="113">
        <v>-100</v>
      </c>
      <c r="D91" s="114"/>
      <c r="E91" s="114"/>
    </row>
    <row r="92" spans="1:5" ht="12.75" customHeight="1" x14ac:dyDescent="0.25">
      <c r="A92" s="9"/>
      <c r="B92" s="6"/>
      <c r="C92" s="6"/>
      <c r="D92" s="6"/>
      <c r="E92" s="6"/>
    </row>
    <row r="93" spans="1:5" ht="12.75" customHeight="1" x14ac:dyDescent="0.25">
      <c r="A93" s="9"/>
      <c r="B93" s="6"/>
      <c r="C93" s="6"/>
      <c r="D93" s="6"/>
      <c r="E93" s="6"/>
    </row>
    <row r="94" spans="1:5" ht="12.75" customHeight="1" x14ac:dyDescent="0.25">
      <c r="A94" s="9"/>
      <c r="B94" s="6"/>
      <c r="C94" s="6"/>
      <c r="D94" s="6"/>
      <c r="E94" s="6"/>
    </row>
    <row r="95" spans="1:5" ht="12.75" customHeight="1" x14ac:dyDescent="0.25">
      <c r="A95" s="9"/>
      <c r="B95" s="6"/>
      <c r="C95" s="6"/>
      <c r="D95" s="6"/>
      <c r="E95" s="6"/>
    </row>
    <row r="96" spans="1:5" ht="12.75" customHeight="1" x14ac:dyDescent="0.25">
      <c r="A96" s="9"/>
      <c r="B96" s="6"/>
      <c r="C96" s="6"/>
      <c r="D96" s="6"/>
      <c r="E96" s="6"/>
    </row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</sheetData>
  <mergeCells count="2">
    <mergeCell ref="A5:E5"/>
    <mergeCell ref="A3:E3"/>
  </mergeCells>
  <pageMargins left="0" right="0" top="0.74803149606299213" bottom="0.74803149606299213" header="0.31496062992125984" footer="0.31496062992125984"/>
  <pageSetup paperSize="9" scale="7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7</vt:i4>
      </vt:variant>
    </vt:vector>
  </HeadingPairs>
  <TitlesOfParts>
    <vt:vector size="14" baseType="lpstr">
      <vt:lpstr>SAŽETAK 2026</vt:lpstr>
      <vt:lpstr>PRIHODI I RASHODI -ekon klasifi</vt:lpstr>
      <vt:lpstr>PRIHODI I RASHODI PREMA IZVORIM</vt:lpstr>
      <vt:lpstr>FUNKCIJSKA KLASIFIKACIJA</vt:lpstr>
      <vt:lpstr>PROGRAMI</vt:lpstr>
      <vt:lpstr>RAČUN FINANCIRANJA</vt:lpstr>
      <vt:lpstr>POSEBNI-RASHODI</vt:lpstr>
      <vt:lpstr>'FUNKCIJSKA KLASIFIKACIJA'!Podrucje_ispisa</vt:lpstr>
      <vt:lpstr>'POSEBNI-RASHODI'!Podrucje_ispisa</vt:lpstr>
      <vt:lpstr>'PRIHODI I RASHODI -ekon klasifi'!Podrucje_ispisa</vt:lpstr>
      <vt:lpstr>'PRIHODI I RASHODI PREMA IZVORIM'!Podrucje_ispisa</vt:lpstr>
      <vt:lpstr>PROGRAMI!Podrucje_ispisa</vt:lpstr>
      <vt:lpstr>'RAČUN FINANCIRANJA'!Podrucje_ispisa</vt:lpstr>
      <vt:lpstr>'SAŽETAK 2026'!Podrucje_ispisa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PSHG Rijeka</dc:creator>
  <cp:lastModifiedBy>Sandra Holubec</cp:lastModifiedBy>
  <cp:lastPrinted>2026-06-23T11:44:06Z</cp:lastPrinted>
  <dcterms:created xsi:type="dcterms:W3CDTF">2024-02-13T13:51:24Z</dcterms:created>
  <dcterms:modified xsi:type="dcterms:W3CDTF">2026-06-23T11:46:22Z</dcterms:modified>
</cp:coreProperties>
</file>